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ok 2018\Verejné\Cykloklub Gajary -\O pohár Dolného Záhoria\Výsledková listina po Zohore\"/>
    </mc:Choice>
  </mc:AlternateContent>
  <bookViews>
    <workbookView xWindow="0" yWindow="0" windowWidth="25200" windowHeight="13275" activeTab="3"/>
  </bookViews>
  <sheets>
    <sheet name="CH1 mladší žiaci" sheetId="1" r:id="rId1"/>
    <sheet name="CH2 starší žiaci" sheetId="2" r:id="rId2"/>
    <sheet name="CH3 - kadeti" sheetId="3" r:id="rId3"/>
    <sheet name="D1 mladšie žiačky" sheetId="4" r:id="rId4"/>
    <sheet name="D2 staršie žiačky" sheetId="5" r:id="rId5"/>
    <sheet name="D3 kadetky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6" l="1"/>
  <c r="AA13" i="6"/>
  <c r="Z13" i="6"/>
  <c r="Y13" i="6"/>
  <c r="X13" i="6"/>
  <c r="S13" i="6"/>
  <c r="M13" i="6"/>
  <c r="G13" i="6"/>
  <c r="AB12" i="6"/>
  <c r="AA12" i="6"/>
  <c r="Z12" i="6"/>
  <c r="Y12" i="6"/>
  <c r="X12" i="6"/>
  <c r="S12" i="6"/>
  <c r="M12" i="6"/>
  <c r="G12" i="6"/>
  <c r="AA11" i="6"/>
  <c r="Z11" i="6"/>
  <c r="Y11" i="6"/>
  <c r="X11" i="6"/>
  <c r="AB11" i="6" s="1"/>
  <c r="S11" i="6"/>
  <c r="M11" i="6"/>
  <c r="G11" i="6"/>
  <c r="AB10" i="6"/>
  <c r="Z10" i="6"/>
  <c r="Y10" i="6"/>
  <c r="X10" i="6"/>
  <c r="AA10" i="6" s="1"/>
  <c r="S10" i="6"/>
  <c r="M10" i="6"/>
  <c r="G10" i="6"/>
  <c r="Z9" i="6"/>
  <c r="Y9" i="6"/>
  <c r="X9" i="6"/>
  <c r="AB9" i="6" s="1"/>
  <c r="S9" i="6"/>
  <c r="M9" i="6"/>
  <c r="G9" i="6"/>
  <c r="AA8" i="6"/>
  <c r="Z8" i="6"/>
  <c r="Y8" i="6"/>
  <c r="X8" i="6"/>
  <c r="AB8" i="6" s="1"/>
  <c r="S8" i="6"/>
  <c r="M8" i="6"/>
  <c r="G8" i="6"/>
  <c r="AB7" i="6"/>
  <c r="Z7" i="6"/>
  <c r="Y7" i="6"/>
  <c r="X7" i="6"/>
  <c r="AA7" i="6" s="1"/>
  <c r="S7" i="6"/>
  <c r="M7" i="6"/>
  <c r="G7" i="6"/>
  <c r="Z6" i="6"/>
  <c r="Y6" i="6"/>
  <c r="X6" i="6"/>
  <c r="AB6" i="6" s="1"/>
  <c r="S6" i="6"/>
  <c r="M6" i="6"/>
  <c r="G6" i="6"/>
  <c r="AB5" i="6"/>
  <c r="AA5" i="6"/>
  <c r="Z5" i="6"/>
  <c r="Y5" i="6"/>
  <c r="X5" i="6"/>
  <c r="S5" i="6"/>
  <c r="M5" i="6"/>
  <c r="G5" i="6"/>
  <c r="AB24" i="5"/>
  <c r="AA24" i="5"/>
  <c r="Z24" i="5"/>
  <c r="Y24" i="5"/>
  <c r="X24" i="5"/>
  <c r="S24" i="5"/>
  <c r="M24" i="5"/>
  <c r="G24" i="5"/>
  <c r="AB23" i="5"/>
  <c r="AA23" i="5"/>
  <c r="Z23" i="5"/>
  <c r="Y23" i="5"/>
  <c r="X23" i="5"/>
  <c r="S23" i="5"/>
  <c r="M23" i="5"/>
  <c r="G23" i="5"/>
  <c r="AB22" i="5"/>
  <c r="AA22" i="5"/>
  <c r="Z22" i="5"/>
  <c r="Y22" i="5"/>
  <c r="X22" i="5"/>
  <c r="S22" i="5"/>
  <c r="M22" i="5"/>
  <c r="G22" i="5"/>
  <c r="AB21" i="5"/>
  <c r="Z21" i="5"/>
  <c r="Y21" i="5"/>
  <c r="X21" i="5"/>
  <c r="AA21" i="5" s="1"/>
  <c r="S21" i="5"/>
  <c r="M21" i="5"/>
  <c r="G21" i="5"/>
  <c r="Z20" i="5"/>
  <c r="Y20" i="5"/>
  <c r="X20" i="5"/>
  <c r="AB20" i="5" s="1"/>
  <c r="S20" i="5"/>
  <c r="M20" i="5"/>
  <c r="G20" i="5"/>
  <c r="Z19" i="5"/>
  <c r="Y19" i="5"/>
  <c r="X19" i="5"/>
  <c r="AB19" i="5" s="1"/>
  <c r="S19" i="5"/>
  <c r="M19" i="5"/>
  <c r="G19" i="5"/>
  <c r="Z18" i="5"/>
  <c r="Y18" i="5"/>
  <c r="X18" i="5"/>
  <c r="AA18" i="5" s="1"/>
  <c r="S18" i="5"/>
  <c r="M18" i="5"/>
  <c r="G18" i="5"/>
  <c r="Z17" i="5"/>
  <c r="Y17" i="5"/>
  <c r="X17" i="5"/>
  <c r="AB17" i="5" s="1"/>
  <c r="S17" i="5"/>
  <c r="M17" i="5"/>
  <c r="G17" i="5"/>
  <c r="AB16" i="5"/>
  <c r="AA16" i="5"/>
  <c r="Z16" i="5"/>
  <c r="Y16" i="5"/>
  <c r="X16" i="5"/>
  <c r="S16" i="5"/>
  <c r="M16" i="5"/>
  <c r="G16" i="5"/>
  <c r="AB15" i="5"/>
  <c r="AA15" i="5"/>
  <c r="Z15" i="5"/>
  <c r="Y15" i="5"/>
  <c r="X15" i="5"/>
  <c r="S15" i="5"/>
  <c r="M15" i="5"/>
  <c r="G15" i="5"/>
  <c r="AB14" i="5"/>
  <c r="AA14" i="5"/>
  <c r="Z14" i="5"/>
  <c r="Y14" i="5"/>
  <c r="X14" i="5"/>
  <c r="S14" i="5"/>
  <c r="M14" i="5"/>
  <c r="G14" i="5"/>
  <c r="AB13" i="5"/>
  <c r="Z13" i="5"/>
  <c r="Y13" i="5"/>
  <c r="X13" i="5"/>
  <c r="AA13" i="5" s="1"/>
  <c r="S13" i="5"/>
  <c r="M13" i="5"/>
  <c r="G13" i="5"/>
  <c r="Z12" i="5"/>
  <c r="Y12" i="5"/>
  <c r="X12" i="5"/>
  <c r="AB12" i="5" s="1"/>
  <c r="S12" i="5"/>
  <c r="M12" i="5"/>
  <c r="G12" i="5"/>
  <c r="Z11" i="5"/>
  <c r="Y11" i="5"/>
  <c r="X11" i="5"/>
  <c r="AB11" i="5" s="1"/>
  <c r="S11" i="5"/>
  <c r="M11" i="5"/>
  <c r="G11" i="5"/>
  <c r="Z10" i="5"/>
  <c r="Y10" i="5"/>
  <c r="X10" i="5"/>
  <c r="AA10" i="5" s="1"/>
  <c r="S10" i="5"/>
  <c r="M10" i="5"/>
  <c r="G10" i="5"/>
  <c r="Z9" i="5"/>
  <c r="Y9" i="5"/>
  <c r="X9" i="5"/>
  <c r="AB9" i="5" s="1"/>
  <c r="S9" i="5"/>
  <c r="M9" i="5"/>
  <c r="G9" i="5"/>
  <c r="AB8" i="5"/>
  <c r="AA8" i="5"/>
  <c r="Z8" i="5"/>
  <c r="Y8" i="5"/>
  <c r="X8" i="5"/>
  <c r="S8" i="5"/>
  <c r="M8" i="5"/>
  <c r="G8" i="5"/>
  <c r="AB7" i="5"/>
  <c r="AA7" i="5"/>
  <c r="Z7" i="5"/>
  <c r="Y7" i="5"/>
  <c r="X7" i="5"/>
  <c r="S7" i="5"/>
  <c r="M7" i="5"/>
  <c r="G7" i="5"/>
  <c r="AB6" i="5"/>
  <c r="AA6" i="5"/>
  <c r="Z6" i="5"/>
  <c r="Y6" i="5"/>
  <c r="X6" i="5"/>
  <c r="S6" i="5"/>
  <c r="M6" i="5"/>
  <c r="G6" i="5"/>
  <c r="AB5" i="5"/>
  <c r="Z5" i="5"/>
  <c r="Y5" i="5"/>
  <c r="X5" i="5"/>
  <c r="AA5" i="5" s="1"/>
  <c r="S5" i="5"/>
  <c r="M5" i="5"/>
  <c r="G5" i="5"/>
  <c r="Z19" i="4"/>
  <c r="Y19" i="4"/>
  <c r="X19" i="4"/>
  <c r="AB19" i="4" s="1"/>
  <c r="S19" i="4"/>
  <c r="M19" i="4"/>
  <c r="G19" i="4"/>
  <c r="Z18" i="4"/>
  <c r="Y18" i="4"/>
  <c r="X18" i="4"/>
  <c r="AB18" i="4" s="1"/>
  <c r="S18" i="4"/>
  <c r="M18" i="4"/>
  <c r="G18" i="4"/>
  <c r="Z17" i="4"/>
  <c r="Y17" i="4"/>
  <c r="X17" i="4"/>
  <c r="AB17" i="4" s="1"/>
  <c r="S17" i="4"/>
  <c r="M17" i="4"/>
  <c r="G17" i="4"/>
  <c r="AB16" i="4"/>
  <c r="AA16" i="4"/>
  <c r="Z16" i="4"/>
  <c r="Y16" i="4"/>
  <c r="X16" i="4"/>
  <c r="S16" i="4"/>
  <c r="M16" i="4"/>
  <c r="G16" i="4"/>
  <c r="AB15" i="4"/>
  <c r="AA15" i="4"/>
  <c r="Z15" i="4"/>
  <c r="Y15" i="4"/>
  <c r="X15" i="4"/>
  <c r="S15" i="4"/>
  <c r="M15" i="4"/>
  <c r="G15" i="4"/>
  <c r="AB14" i="4"/>
  <c r="AA14" i="4"/>
  <c r="Z14" i="4"/>
  <c r="Y14" i="4"/>
  <c r="X14" i="4"/>
  <c r="S14" i="4"/>
  <c r="M14" i="4"/>
  <c r="G14" i="4"/>
  <c r="AB13" i="4"/>
  <c r="AA13" i="4"/>
  <c r="Z13" i="4"/>
  <c r="Y13" i="4"/>
  <c r="X13" i="4"/>
  <c r="S13" i="4"/>
  <c r="M13" i="4"/>
  <c r="G13" i="4"/>
  <c r="Z12" i="4"/>
  <c r="Y12" i="4"/>
  <c r="X12" i="4"/>
  <c r="AB12" i="4" s="1"/>
  <c r="S12" i="4"/>
  <c r="M12" i="4"/>
  <c r="G12" i="4"/>
  <c r="Z11" i="4"/>
  <c r="Y11" i="4"/>
  <c r="X11" i="4"/>
  <c r="AB11" i="4" s="1"/>
  <c r="S11" i="4"/>
  <c r="M11" i="4"/>
  <c r="G11" i="4"/>
  <c r="Z10" i="4"/>
  <c r="Y10" i="4"/>
  <c r="X10" i="4"/>
  <c r="AB10" i="4" s="1"/>
  <c r="S10" i="4"/>
  <c r="M10" i="4"/>
  <c r="G10" i="4"/>
  <c r="Z9" i="4"/>
  <c r="Y9" i="4"/>
  <c r="X9" i="4"/>
  <c r="AA9" i="4" s="1"/>
  <c r="S9" i="4"/>
  <c r="M9" i="4"/>
  <c r="G9" i="4"/>
  <c r="AA8" i="4"/>
  <c r="Z8" i="4"/>
  <c r="Y8" i="4"/>
  <c r="X8" i="4"/>
  <c r="AB8" i="4" s="1"/>
  <c r="S8" i="4"/>
  <c r="M8" i="4"/>
  <c r="G8" i="4"/>
  <c r="AB7" i="4"/>
  <c r="AA7" i="4"/>
  <c r="Z7" i="4"/>
  <c r="Y7" i="4"/>
  <c r="X7" i="4"/>
  <c r="S7" i="4"/>
  <c r="M7" i="4"/>
  <c r="G7" i="4"/>
  <c r="AB6" i="4"/>
  <c r="AA6" i="4"/>
  <c r="Z6" i="4"/>
  <c r="Y6" i="4"/>
  <c r="X6" i="4"/>
  <c r="S6" i="4"/>
  <c r="M6" i="4"/>
  <c r="G6" i="4"/>
  <c r="AB5" i="4"/>
  <c r="AA5" i="4"/>
  <c r="Z5" i="4"/>
  <c r="Y5" i="4"/>
  <c r="X5" i="4"/>
  <c r="S5" i="4"/>
  <c r="M5" i="4"/>
  <c r="G5" i="4"/>
  <c r="AB22" i="3"/>
  <c r="AA22" i="3"/>
  <c r="Z22" i="3"/>
  <c r="Y22" i="3"/>
  <c r="X22" i="3"/>
  <c r="S22" i="3"/>
  <c r="M22" i="3"/>
  <c r="G22" i="3"/>
  <c r="AB21" i="3"/>
  <c r="AA21" i="3"/>
  <c r="Z21" i="3"/>
  <c r="Y21" i="3"/>
  <c r="X21" i="3"/>
  <c r="S21" i="3"/>
  <c r="M21" i="3"/>
  <c r="G21" i="3"/>
  <c r="AB20" i="3"/>
  <c r="AA20" i="3"/>
  <c r="Z20" i="3"/>
  <c r="Y20" i="3"/>
  <c r="X20" i="3"/>
  <c r="S20" i="3"/>
  <c r="M20" i="3"/>
  <c r="G20" i="3"/>
  <c r="Z19" i="3"/>
  <c r="Y19" i="3"/>
  <c r="X19" i="3"/>
  <c r="AB19" i="3" s="1"/>
  <c r="S19" i="3"/>
  <c r="M19" i="3"/>
  <c r="G19" i="3"/>
  <c r="Z18" i="3"/>
  <c r="Y18" i="3"/>
  <c r="X18" i="3"/>
  <c r="AB18" i="3" s="1"/>
  <c r="S18" i="3"/>
  <c r="M18" i="3"/>
  <c r="G18" i="3"/>
  <c r="Z17" i="3"/>
  <c r="Y17" i="3"/>
  <c r="X17" i="3"/>
  <c r="AB17" i="3" s="1"/>
  <c r="S17" i="3"/>
  <c r="M17" i="3"/>
  <c r="G17" i="3"/>
  <c r="AA16" i="3"/>
  <c r="Z16" i="3"/>
  <c r="Y16" i="3"/>
  <c r="X16" i="3"/>
  <c r="AB16" i="3" s="1"/>
  <c r="S16" i="3"/>
  <c r="M16" i="3"/>
  <c r="G16" i="3"/>
  <c r="AB15" i="3"/>
  <c r="AA15" i="3"/>
  <c r="Z15" i="3"/>
  <c r="Y15" i="3"/>
  <c r="X15" i="3"/>
  <c r="S15" i="3"/>
  <c r="M15" i="3"/>
  <c r="G15" i="3"/>
  <c r="AB14" i="3"/>
  <c r="AA14" i="3"/>
  <c r="Z14" i="3"/>
  <c r="Y14" i="3"/>
  <c r="X14" i="3"/>
  <c r="S14" i="3"/>
  <c r="M14" i="3"/>
  <c r="G14" i="3"/>
  <c r="AB13" i="3"/>
  <c r="AA13" i="3"/>
  <c r="Z13" i="3"/>
  <c r="Y13" i="3"/>
  <c r="X13" i="3"/>
  <c r="S13" i="3"/>
  <c r="M13" i="3"/>
  <c r="G13" i="3"/>
  <c r="AB12" i="3"/>
  <c r="AA12" i="3"/>
  <c r="Z12" i="3"/>
  <c r="Y12" i="3"/>
  <c r="X12" i="3"/>
  <c r="S12" i="3"/>
  <c r="M12" i="3"/>
  <c r="G12" i="3"/>
  <c r="Z11" i="3"/>
  <c r="Y11" i="3"/>
  <c r="X11" i="3"/>
  <c r="AB11" i="3" s="1"/>
  <c r="S11" i="3"/>
  <c r="M11" i="3"/>
  <c r="G11" i="3"/>
  <c r="Z10" i="3"/>
  <c r="Y10" i="3"/>
  <c r="X10" i="3"/>
  <c r="AB10" i="3" s="1"/>
  <c r="S10" i="3"/>
  <c r="M10" i="3"/>
  <c r="G10" i="3"/>
  <c r="Z9" i="3"/>
  <c r="Y9" i="3"/>
  <c r="X9" i="3"/>
  <c r="AB9" i="3" s="1"/>
  <c r="S9" i="3"/>
  <c r="M9" i="3"/>
  <c r="G9" i="3"/>
  <c r="AA8" i="3"/>
  <c r="Z8" i="3"/>
  <c r="Y8" i="3"/>
  <c r="X8" i="3"/>
  <c r="AB8" i="3" s="1"/>
  <c r="S8" i="3"/>
  <c r="M8" i="3"/>
  <c r="G8" i="3"/>
  <c r="AB7" i="3"/>
  <c r="AA7" i="3"/>
  <c r="Z7" i="3"/>
  <c r="Y7" i="3"/>
  <c r="X7" i="3"/>
  <c r="S7" i="3"/>
  <c r="M7" i="3"/>
  <c r="G7" i="3"/>
  <c r="AB6" i="3"/>
  <c r="AA6" i="3"/>
  <c r="Z6" i="3"/>
  <c r="Y6" i="3"/>
  <c r="X6" i="3"/>
  <c r="S6" i="3"/>
  <c r="M6" i="3"/>
  <c r="G6" i="3"/>
  <c r="AB5" i="3"/>
  <c r="AA5" i="3"/>
  <c r="Z5" i="3"/>
  <c r="Y5" i="3"/>
  <c r="X5" i="3"/>
  <c r="S5" i="3"/>
  <c r="M5" i="3"/>
  <c r="G5" i="3"/>
  <c r="Z21" i="2"/>
  <c r="Y21" i="2"/>
  <c r="X21" i="2"/>
  <c r="AB21" i="2" s="1"/>
  <c r="S21" i="2"/>
  <c r="M21" i="2"/>
  <c r="G21" i="2"/>
  <c r="Z20" i="2"/>
  <c r="Y20" i="2"/>
  <c r="X20" i="2"/>
  <c r="AB20" i="2" s="1"/>
  <c r="S20" i="2"/>
  <c r="M20" i="2"/>
  <c r="G20" i="2"/>
  <c r="Z19" i="2"/>
  <c r="Y19" i="2"/>
  <c r="X19" i="2"/>
  <c r="AB19" i="2" s="1"/>
  <c r="S19" i="2"/>
  <c r="M19" i="2"/>
  <c r="G19" i="2"/>
  <c r="Z18" i="2"/>
  <c r="Y18" i="2"/>
  <c r="X18" i="2"/>
  <c r="AB18" i="2" s="1"/>
  <c r="S18" i="2"/>
  <c r="M18" i="2"/>
  <c r="G18" i="2"/>
  <c r="AB17" i="2"/>
  <c r="AA17" i="2"/>
  <c r="Z17" i="2"/>
  <c r="Y17" i="2"/>
  <c r="X17" i="2"/>
  <c r="S17" i="2"/>
  <c r="M17" i="2"/>
  <c r="G17" i="2"/>
  <c r="AB16" i="2"/>
  <c r="AA16" i="2"/>
  <c r="Z16" i="2"/>
  <c r="Y16" i="2"/>
  <c r="X16" i="2"/>
  <c r="S16" i="2"/>
  <c r="M16" i="2"/>
  <c r="G16" i="2"/>
  <c r="AB15" i="2"/>
  <c r="AA15" i="2"/>
  <c r="Z15" i="2"/>
  <c r="Y15" i="2"/>
  <c r="X15" i="2"/>
  <c r="S15" i="2"/>
  <c r="M15" i="2"/>
  <c r="G15" i="2"/>
  <c r="AB14" i="2"/>
  <c r="AA14" i="2"/>
  <c r="Z14" i="2"/>
  <c r="Y14" i="2"/>
  <c r="X14" i="2"/>
  <c r="S14" i="2"/>
  <c r="M14" i="2"/>
  <c r="G14" i="2"/>
  <c r="Z13" i="2"/>
  <c r="Y13" i="2"/>
  <c r="X13" i="2"/>
  <c r="AB13" i="2" s="1"/>
  <c r="S13" i="2"/>
  <c r="M13" i="2"/>
  <c r="G13" i="2"/>
  <c r="Z12" i="2"/>
  <c r="Y12" i="2"/>
  <c r="X12" i="2"/>
  <c r="AB12" i="2" s="1"/>
  <c r="S12" i="2"/>
  <c r="M12" i="2"/>
  <c r="G12" i="2"/>
  <c r="Z11" i="2"/>
  <c r="Y11" i="2"/>
  <c r="X11" i="2"/>
  <c r="AB11" i="2" s="1"/>
  <c r="S11" i="2"/>
  <c r="M11" i="2"/>
  <c r="G11" i="2"/>
  <c r="Z10" i="2"/>
  <c r="Y10" i="2"/>
  <c r="X10" i="2"/>
  <c r="AB10" i="2" s="1"/>
  <c r="S10" i="2"/>
  <c r="M10" i="2"/>
  <c r="G10" i="2"/>
  <c r="AA9" i="2"/>
  <c r="Z9" i="2"/>
  <c r="Y9" i="2"/>
  <c r="X9" i="2"/>
  <c r="AB9" i="2" s="1"/>
  <c r="S9" i="2"/>
  <c r="M9" i="2"/>
  <c r="G9" i="2"/>
  <c r="AB8" i="2"/>
  <c r="AA8" i="2"/>
  <c r="Z8" i="2"/>
  <c r="Y8" i="2"/>
  <c r="X8" i="2"/>
  <c r="S8" i="2"/>
  <c r="M8" i="2"/>
  <c r="G8" i="2"/>
  <c r="AB7" i="2"/>
  <c r="AA7" i="2"/>
  <c r="Z7" i="2"/>
  <c r="Y7" i="2"/>
  <c r="X7" i="2"/>
  <c r="S7" i="2"/>
  <c r="M7" i="2"/>
  <c r="G7" i="2"/>
  <c r="AB6" i="2"/>
  <c r="AA6" i="2"/>
  <c r="Z6" i="2"/>
  <c r="Y6" i="2"/>
  <c r="X6" i="2"/>
  <c r="S6" i="2"/>
  <c r="M6" i="2"/>
  <c r="G6" i="2"/>
  <c r="AB5" i="2"/>
  <c r="Z5" i="2"/>
  <c r="Y5" i="2"/>
  <c r="X5" i="2"/>
  <c r="AA5" i="2" s="1"/>
  <c r="S5" i="2"/>
  <c r="M5" i="2"/>
  <c r="G5" i="2"/>
  <c r="AA9" i="6" l="1"/>
  <c r="AC9" i="6" s="1"/>
  <c r="AA6" i="6"/>
  <c r="AC10" i="6" s="1"/>
  <c r="AB10" i="5"/>
  <c r="AA11" i="5"/>
  <c r="AC11" i="5" s="1"/>
  <c r="AB18" i="5"/>
  <c r="AA19" i="5"/>
  <c r="AA20" i="5"/>
  <c r="AA9" i="5"/>
  <c r="AC10" i="5" s="1"/>
  <c r="AA12" i="5"/>
  <c r="AA17" i="5"/>
  <c r="AA17" i="4"/>
  <c r="AB9" i="4"/>
  <c r="AA10" i="4"/>
  <c r="AC16" i="4" s="1"/>
  <c r="AA18" i="4"/>
  <c r="AA11" i="4"/>
  <c r="AC11" i="4" s="1"/>
  <c r="AA19" i="4"/>
  <c r="AA12" i="4"/>
  <c r="AA9" i="3"/>
  <c r="AC20" i="3" s="1"/>
  <c r="AA17" i="3"/>
  <c r="AA10" i="3"/>
  <c r="AC12" i="3" s="1"/>
  <c r="AA18" i="3"/>
  <c r="AA11" i="3"/>
  <c r="AC11" i="3" s="1"/>
  <c r="AA19" i="3"/>
  <c r="AA10" i="2"/>
  <c r="AC15" i="2" s="1"/>
  <c r="AA18" i="2"/>
  <c r="AA11" i="2"/>
  <c r="AA19" i="2"/>
  <c r="AA12" i="2"/>
  <c r="AA20" i="2"/>
  <c r="AA13" i="2"/>
  <c r="AC13" i="2" s="1"/>
  <c r="AA21" i="2"/>
  <c r="AB33" i="1"/>
  <c r="AA33" i="1"/>
  <c r="Z33" i="1"/>
  <c r="Y33" i="1"/>
  <c r="X33" i="1"/>
  <c r="S33" i="1"/>
  <c r="M33" i="1"/>
  <c r="G33" i="1"/>
  <c r="AB32" i="1"/>
  <c r="AA32" i="1"/>
  <c r="Z32" i="1"/>
  <c r="Y32" i="1"/>
  <c r="X32" i="1"/>
  <c r="S32" i="1"/>
  <c r="M32" i="1"/>
  <c r="G32" i="1"/>
  <c r="AB31" i="1"/>
  <c r="Z31" i="1"/>
  <c r="Y31" i="1"/>
  <c r="X31" i="1"/>
  <c r="AA31" i="1" s="1"/>
  <c r="S31" i="1"/>
  <c r="M31" i="1"/>
  <c r="G31" i="1"/>
  <c r="Z30" i="1"/>
  <c r="Y30" i="1"/>
  <c r="X30" i="1"/>
  <c r="AB30" i="1" s="1"/>
  <c r="S30" i="1"/>
  <c r="M30" i="1"/>
  <c r="G30" i="1"/>
  <c r="Z29" i="1"/>
  <c r="Y29" i="1"/>
  <c r="X29" i="1"/>
  <c r="AB29" i="1" s="1"/>
  <c r="S29" i="1"/>
  <c r="M29" i="1"/>
  <c r="G29" i="1"/>
  <c r="Z28" i="1"/>
  <c r="Y28" i="1"/>
  <c r="X28" i="1"/>
  <c r="AB28" i="1" s="1"/>
  <c r="S28" i="1"/>
  <c r="M28" i="1"/>
  <c r="G28" i="1"/>
  <c r="Z27" i="1"/>
  <c r="Y27" i="1"/>
  <c r="X27" i="1"/>
  <c r="AA27" i="1" s="1"/>
  <c r="S27" i="1"/>
  <c r="M27" i="1"/>
  <c r="G27" i="1"/>
  <c r="AB26" i="1"/>
  <c r="AA26" i="1"/>
  <c r="Z26" i="1"/>
  <c r="Y26" i="1"/>
  <c r="X26" i="1"/>
  <c r="S26" i="1"/>
  <c r="M26" i="1"/>
  <c r="G26" i="1"/>
  <c r="AB25" i="1"/>
  <c r="AA25" i="1"/>
  <c r="Z25" i="1"/>
  <c r="Y25" i="1"/>
  <c r="X25" i="1"/>
  <c r="S25" i="1"/>
  <c r="M25" i="1"/>
  <c r="G25" i="1"/>
  <c r="Z24" i="1"/>
  <c r="Y24" i="1"/>
  <c r="X24" i="1"/>
  <c r="AB24" i="1" s="1"/>
  <c r="S24" i="1"/>
  <c r="M24" i="1"/>
  <c r="G24" i="1"/>
  <c r="AB23" i="1"/>
  <c r="Z23" i="1"/>
  <c r="Y23" i="1"/>
  <c r="X23" i="1"/>
  <c r="AA23" i="1" s="1"/>
  <c r="S23" i="1"/>
  <c r="M23" i="1"/>
  <c r="G23" i="1"/>
  <c r="Z22" i="1"/>
  <c r="Y22" i="1"/>
  <c r="X22" i="1"/>
  <c r="AB22" i="1" s="1"/>
  <c r="S22" i="1"/>
  <c r="M22" i="1"/>
  <c r="G22" i="1"/>
  <c r="Z21" i="1"/>
  <c r="Y21" i="1"/>
  <c r="X21" i="1"/>
  <c r="AB21" i="1" s="1"/>
  <c r="S21" i="1"/>
  <c r="M21" i="1"/>
  <c r="G21" i="1"/>
  <c r="Z20" i="1"/>
  <c r="Y20" i="1"/>
  <c r="X20" i="1"/>
  <c r="AB20" i="1" s="1"/>
  <c r="S20" i="1"/>
  <c r="M20" i="1"/>
  <c r="G20" i="1"/>
  <c r="Z19" i="1"/>
  <c r="Y19" i="1"/>
  <c r="X19" i="1"/>
  <c r="AA19" i="1" s="1"/>
  <c r="S19" i="1"/>
  <c r="M19" i="1"/>
  <c r="G19" i="1"/>
  <c r="AB18" i="1"/>
  <c r="AA18" i="1"/>
  <c r="Z18" i="1"/>
  <c r="Y18" i="1"/>
  <c r="X18" i="1"/>
  <c r="S18" i="1"/>
  <c r="M18" i="1"/>
  <c r="G18" i="1"/>
  <c r="AB17" i="1"/>
  <c r="AA17" i="1"/>
  <c r="Z17" i="1"/>
  <c r="Y17" i="1"/>
  <c r="X17" i="1"/>
  <c r="S17" i="1"/>
  <c r="M17" i="1"/>
  <c r="G17" i="1"/>
  <c r="AB16" i="1"/>
  <c r="AA16" i="1"/>
  <c r="Z16" i="1"/>
  <c r="Y16" i="1"/>
  <c r="X16" i="1"/>
  <c r="S16" i="1"/>
  <c r="M16" i="1"/>
  <c r="G16" i="1"/>
  <c r="AB15" i="1"/>
  <c r="Z15" i="1"/>
  <c r="Y15" i="1"/>
  <c r="X15" i="1"/>
  <c r="AA15" i="1" s="1"/>
  <c r="S15" i="1"/>
  <c r="M15" i="1"/>
  <c r="G15" i="1"/>
  <c r="Z14" i="1"/>
  <c r="Y14" i="1"/>
  <c r="X14" i="1"/>
  <c r="AB14" i="1" s="1"/>
  <c r="S14" i="1"/>
  <c r="M14" i="1"/>
  <c r="G14" i="1"/>
  <c r="Z13" i="1"/>
  <c r="Y13" i="1"/>
  <c r="X13" i="1"/>
  <c r="AB13" i="1" s="1"/>
  <c r="S13" i="1"/>
  <c r="M13" i="1"/>
  <c r="G13" i="1"/>
  <c r="Z12" i="1"/>
  <c r="Y12" i="1"/>
  <c r="X12" i="1"/>
  <c r="AB12" i="1" s="1"/>
  <c r="S12" i="1"/>
  <c r="M12" i="1"/>
  <c r="G12" i="1"/>
  <c r="Z11" i="1"/>
  <c r="Y11" i="1"/>
  <c r="X11" i="1"/>
  <c r="AA11" i="1" s="1"/>
  <c r="S11" i="1"/>
  <c r="M11" i="1"/>
  <c r="G11" i="1"/>
  <c r="AB10" i="1"/>
  <c r="AA10" i="1"/>
  <c r="Z10" i="1"/>
  <c r="Y10" i="1"/>
  <c r="X10" i="1"/>
  <c r="S10" i="1"/>
  <c r="M10" i="1"/>
  <c r="G10" i="1"/>
  <c r="AB9" i="1"/>
  <c r="AA9" i="1"/>
  <c r="Z9" i="1"/>
  <c r="Y9" i="1"/>
  <c r="X9" i="1"/>
  <c r="S9" i="1"/>
  <c r="M9" i="1"/>
  <c r="G9" i="1"/>
  <c r="AB8" i="1"/>
  <c r="AA8" i="1"/>
  <c r="Z8" i="1"/>
  <c r="Y8" i="1"/>
  <c r="X8" i="1"/>
  <c r="S8" i="1"/>
  <c r="M8" i="1"/>
  <c r="G8" i="1"/>
  <c r="AB7" i="1"/>
  <c r="Z7" i="1"/>
  <c r="Y7" i="1"/>
  <c r="X7" i="1"/>
  <c r="AA7" i="1" s="1"/>
  <c r="S7" i="1"/>
  <c r="M7" i="1"/>
  <c r="G7" i="1"/>
  <c r="Z6" i="1"/>
  <c r="Y6" i="1"/>
  <c r="X6" i="1"/>
  <c r="AB6" i="1" s="1"/>
  <c r="S6" i="1"/>
  <c r="M6" i="1"/>
  <c r="G6" i="1"/>
  <c r="Z5" i="1"/>
  <c r="Y5" i="1"/>
  <c r="X5" i="1"/>
  <c r="AB5" i="1" s="1"/>
  <c r="S5" i="1"/>
  <c r="M5" i="1"/>
  <c r="G5" i="1"/>
  <c r="AA24" i="1" l="1"/>
  <c r="AC11" i="6"/>
  <c r="AC8" i="6"/>
  <c r="AC13" i="6"/>
  <c r="AC5" i="6"/>
  <c r="AC12" i="6"/>
  <c r="AC6" i="6"/>
  <c r="AC7" i="6"/>
  <c r="AC5" i="5"/>
  <c r="AC17" i="5"/>
  <c r="AC16" i="5"/>
  <c r="AC22" i="5"/>
  <c r="AC9" i="5"/>
  <c r="AC14" i="5"/>
  <c r="AC7" i="5"/>
  <c r="AC12" i="5"/>
  <c r="AC20" i="5"/>
  <c r="AC8" i="5"/>
  <c r="AC21" i="5"/>
  <c r="AC15" i="5"/>
  <c r="AC19" i="5"/>
  <c r="AC24" i="5"/>
  <c r="AC6" i="5"/>
  <c r="AC13" i="5"/>
  <c r="AC23" i="5"/>
  <c r="AC18" i="5"/>
  <c r="AC17" i="4"/>
  <c r="AC13" i="4"/>
  <c r="AC9" i="4"/>
  <c r="AC5" i="4"/>
  <c r="AC12" i="4"/>
  <c r="AC7" i="4"/>
  <c r="AC8" i="4"/>
  <c r="AC18" i="4"/>
  <c r="AC6" i="4"/>
  <c r="AC10" i="4"/>
  <c r="AC15" i="4"/>
  <c r="AC19" i="4"/>
  <c r="AC14" i="4"/>
  <c r="AC6" i="3"/>
  <c r="AC16" i="3"/>
  <c r="AC10" i="3"/>
  <c r="AC15" i="3"/>
  <c r="AC18" i="3"/>
  <c r="AC14" i="3"/>
  <c r="AC21" i="3"/>
  <c r="AC17" i="3"/>
  <c r="AC5" i="3"/>
  <c r="AC13" i="3"/>
  <c r="AC9" i="3"/>
  <c r="AC8" i="3"/>
  <c r="AC19" i="3"/>
  <c r="AC22" i="3"/>
  <c r="AC7" i="3"/>
  <c r="AC8" i="2"/>
  <c r="AC7" i="2"/>
  <c r="AC19" i="2"/>
  <c r="AC16" i="2"/>
  <c r="AC20" i="2"/>
  <c r="AC12" i="2"/>
  <c r="AC17" i="2"/>
  <c r="AC11" i="2"/>
  <c r="AC18" i="2"/>
  <c r="AC5" i="2"/>
  <c r="AC10" i="2"/>
  <c r="AC14" i="2"/>
  <c r="AC21" i="2"/>
  <c r="AC9" i="2"/>
  <c r="AC6" i="2"/>
  <c r="AB11" i="1"/>
  <c r="AA12" i="1"/>
  <c r="AB19" i="1"/>
  <c r="AA20" i="1"/>
  <c r="AB27" i="1"/>
  <c r="AA28" i="1"/>
  <c r="AA5" i="1"/>
  <c r="AA13" i="1"/>
  <c r="AA21" i="1"/>
  <c r="AA29" i="1"/>
  <c r="AA14" i="1"/>
  <c r="AA22" i="1"/>
  <c r="AA30" i="1"/>
  <c r="AA6" i="1"/>
  <c r="AC21" i="1" l="1"/>
  <c r="AC31" i="1"/>
  <c r="AC13" i="1"/>
  <c r="AC26" i="1"/>
  <c r="AC32" i="1"/>
  <c r="AC5" i="1"/>
  <c r="AC16" i="1"/>
  <c r="AC24" i="1"/>
  <c r="AC25" i="1"/>
  <c r="AC27" i="1"/>
  <c r="AC6" i="1"/>
  <c r="AC28" i="1"/>
  <c r="AC7" i="1"/>
  <c r="AC10" i="1"/>
  <c r="AC33" i="1"/>
  <c r="AC9" i="1"/>
  <c r="AC22" i="1"/>
  <c r="AC20" i="1"/>
  <c r="AC15" i="1"/>
  <c r="AC8" i="1"/>
  <c r="AC19" i="1"/>
  <c r="AC14" i="1"/>
  <c r="AC11" i="1"/>
  <c r="AC18" i="1"/>
  <c r="AC30" i="1"/>
  <c r="AC29" i="1"/>
  <c r="AC12" i="1"/>
  <c r="AC23" i="1"/>
  <c r="AC17" i="1"/>
</calcChain>
</file>

<file path=xl/sharedStrings.xml><?xml version="1.0" encoding="utf-8"?>
<sst xmlns="http://schemas.openxmlformats.org/spreadsheetml/2006/main" count="344" uniqueCount="115">
  <si>
    <t xml:space="preserve">                MTB PRETEKY ŽIAKOV O POHÁR DOLNÉHO ZÁHORIA 2018</t>
  </si>
  <si>
    <t xml:space="preserve">     PRIDELENIE ŠTARTOVÝCH ČÍSIEL  CH1 2006 - 2007</t>
  </si>
  <si>
    <t>STUDIENKA  -  KOLO I.</t>
  </si>
  <si>
    <t>CH1 - mladší žiaci,  ZOHOR - KOLO II.</t>
  </si>
  <si>
    <t>GAJARY - KOLO III.</t>
  </si>
  <si>
    <t xml:space="preserve">                         SUMÁR</t>
  </si>
  <si>
    <t>štartové číslo</t>
  </si>
  <si>
    <t>meno štartujúceho</t>
  </si>
  <si>
    <t>základná škola</t>
  </si>
  <si>
    <t>štart. číslo v cieli</t>
  </si>
  <si>
    <t>meno pretekára v cieli</t>
  </si>
  <si>
    <t>čas</t>
  </si>
  <si>
    <t>poradie</t>
  </si>
  <si>
    <t>body</t>
  </si>
  <si>
    <t>pretekár</t>
  </si>
  <si>
    <t>Počet bodov</t>
  </si>
  <si>
    <t>celkový čas</t>
  </si>
  <si>
    <t>celkové poradie</t>
  </si>
  <si>
    <t>Hugo Zálesňák</t>
  </si>
  <si>
    <t>Zohor</t>
  </si>
  <si>
    <t>Jozef Bogdalík</t>
  </si>
  <si>
    <t>Martin Havran</t>
  </si>
  <si>
    <t>Štefan Žáček</t>
  </si>
  <si>
    <t>Matúš Uller</t>
  </si>
  <si>
    <t>Studienka</t>
  </si>
  <si>
    <t>Nikolas Ťažký</t>
  </si>
  <si>
    <t>Erik Šišolák</t>
  </si>
  <si>
    <t>Matúš Rožňovský</t>
  </si>
  <si>
    <t>Jakub Vigoda</t>
  </si>
  <si>
    <t>Oliver Staničič</t>
  </si>
  <si>
    <t>Závod</t>
  </si>
  <si>
    <t>Miroslav Kučera</t>
  </si>
  <si>
    <t>Gajary</t>
  </si>
  <si>
    <t>Jack Vanderpoorten</t>
  </si>
  <si>
    <t>Jakubov</t>
  </si>
  <si>
    <t>Ladislav Bodo</t>
  </si>
  <si>
    <t>Hugo Masár</t>
  </si>
  <si>
    <t>Michal Dudek</t>
  </si>
  <si>
    <t>Alex Klas</t>
  </si>
  <si>
    <t>Martin Kavický</t>
  </si>
  <si>
    <t>Šimon Grgula</t>
  </si>
  <si>
    <t>Timotej Pastorík</t>
  </si>
  <si>
    <t>Vysoká pri Morave</t>
  </si>
  <si>
    <r>
      <t xml:space="preserve">                           </t>
    </r>
    <r>
      <rPr>
        <b/>
        <sz val="12"/>
        <color theme="1"/>
        <rFont val="Times New Roman"/>
        <family val="1"/>
        <charset val="238"/>
      </rPr>
      <t>19. máj - STUDIENKA,     9. jún - ZOHOR,     23. jún - GAJARY</t>
    </r>
  </si>
  <si>
    <r>
      <t xml:space="preserve">     PRIDELENIE ŠTARTOVÝCH ČÍSIEL 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CH2 2004-2005</t>
    </r>
  </si>
  <si>
    <t>CH2 - starší žiaci,  ZOHOR - KOLO II.</t>
  </si>
  <si>
    <t>Filip Gerthofer</t>
  </si>
  <si>
    <t>Martin Mravík</t>
  </si>
  <si>
    <t>Denis Šišulák</t>
  </si>
  <si>
    <t>Niko Durčák</t>
  </si>
  <si>
    <t>Ján Šlosar</t>
  </si>
  <si>
    <t>Branko Svoren</t>
  </si>
  <si>
    <t>Jakub Drahoš</t>
  </si>
  <si>
    <t>Martin Vigoda</t>
  </si>
  <si>
    <t>Dominik Iľaš</t>
  </si>
  <si>
    <t>David Černovský</t>
  </si>
  <si>
    <t>Peter Berta</t>
  </si>
  <si>
    <t>Záhorská Bystrica</t>
  </si>
  <si>
    <t>Samuel Havlík</t>
  </si>
  <si>
    <t>Filip Ondrejkovič</t>
  </si>
  <si>
    <t>Kristián Šupák</t>
  </si>
  <si>
    <t>Patrik Bogdalík</t>
  </si>
  <si>
    <r>
      <t xml:space="preserve">      PRIDELENIE ŠTARTOVÝCH ČÍSIEL 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CH3  2002-2003</t>
    </r>
  </si>
  <si>
    <t>CH3 - kadeti,  ZOHOR - KOLO II.</t>
  </si>
  <si>
    <t>Richard Prieložný</t>
  </si>
  <si>
    <t>Simon Dúbravčík</t>
  </si>
  <si>
    <t>Dávid Dojčák</t>
  </si>
  <si>
    <t>Lukáš Demetrovič</t>
  </si>
  <si>
    <t>Martin Žilavý</t>
  </si>
  <si>
    <t>Oliver Vrabček</t>
  </si>
  <si>
    <t>Robert Scherer</t>
  </si>
  <si>
    <t>Esteban Malaga</t>
  </si>
  <si>
    <t>Adam Korenič</t>
  </si>
  <si>
    <t>Šimon Kovár</t>
  </si>
  <si>
    <t>Miroslav Mifkovič</t>
  </si>
  <si>
    <t>Matej Matlovič</t>
  </si>
  <si>
    <t>Andrej Mareš</t>
  </si>
  <si>
    <t>Matej Štefanovič</t>
  </si>
  <si>
    <t>Daniel Valovič</t>
  </si>
  <si>
    <t xml:space="preserve">      PRIDELENIE ŠTARTOVÝCH ČÍSIEL  D1  2006 - 2007</t>
  </si>
  <si>
    <t>D1 - mladšie žiačky,  ZOHOR - KOLO II.</t>
  </si>
  <si>
    <t>Alexandra Krebsová</t>
  </si>
  <si>
    <t>Petra Benkovičová</t>
  </si>
  <si>
    <t>Natália Rybárová</t>
  </si>
  <si>
    <t>Mária Mikuličová</t>
  </si>
  <si>
    <t>Sofia Srnková</t>
  </si>
  <si>
    <t>Dominika Biksádská</t>
  </si>
  <si>
    <t>Kristína Amzlerová</t>
  </si>
  <si>
    <t>Adriana Matkovičová</t>
  </si>
  <si>
    <t>Krolína Ďatková</t>
  </si>
  <si>
    <t>Veronika Mikuličová</t>
  </si>
  <si>
    <t>Aneta Trnovská</t>
  </si>
  <si>
    <t xml:space="preserve">    PRIDELENIE ŠTARTOVÝCH ČÍSIEL  D2  2004 - 2005</t>
  </si>
  <si>
    <t>D2 - staršie žiačky,  ZOHOR - KOLO II.</t>
  </si>
  <si>
    <t>Iva Matoušková</t>
  </si>
  <si>
    <t>Denisa Dúbravčíková</t>
  </si>
  <si>
    <t>Katarína Matyushenková</t>
  </si>
  <si>
    <t>Laura Ivanová</t>
  </si>
  <si>
    <t>Viktória Macková</t>
  </si>
  <si>
    <t>Karolína Pernecká</t>
  </si>
  <si>
    <t>Natália Tydlitátová</t>
  </si>
  <si>
    <t>Alexandra Střelcová</t>
  </si>
  <si>
    <t>Alexandra Šimoníková</t>
  </si>
  <si>
    <t>Zuzana Košťálová</t>
  </si>
  <si>
    <t>Alexandra Kordošová</t>
  </si>
  <si>
    <t>Daniela Gondeková</t>
  </si>
  <si>
    <t>Tatiana Kožíková</t>
  </si>
  <si>
    <t>Simona Kožíková</t>
  </si>
  <si>
    <t xml:space="preserve">     PRIDELENIE ŠTARTOVÝCH ČÍSIEL  D3   2002 - 2003</t>
  </si>
  <si>
    <t>D3 - kadetky,  ZOHOR - KOLO II.</t>
  </si>
  <si>
    <t>Adriana Búriková</t>
  </si>
  <si>
    <t>Dominika Žilavá</t>
  </si>
  <si>
    <t>Vanesa Ťažká</t>
  </si>
  <si>
    <t>Nina Kubová</t>
  </si>
  <si>
    <t>Veronika Štepánová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</si>
</sst>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2" fillId="4" borderId="0" xfId="0" applyFont="1" applyFill="1" applyAlignment="1" applyProtection="1">
      <alignment vertical="center"/>
      <protection hidden="1"/>
    </xf>
    <xf numFmtId="0" fontId="1" fillId="5" borderId="0" xfId="0" applyFont="1" applyFill="1" applyProtection="1">
      <protection hidden="1"/>
    </xf>
    <xf numFmtId="0" fontId="3" fillId="6" borderId="2" xfId="0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wrapText="1"/>
      <protection hidden="1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7" borderId="5" xfId="0" applyFont="1" applyFill="1" applyBorder="1" applyAlignment="1" applyProtection="1">
      <alignment horizontal="center"/>
      <protection locked="0"/>
    </xf>
    <xf numFmtId="0" fontId="1" fillId="4" borderId="0" xfId="0" applyFont="1" applyFill="1" applyProtection="1">
      <protection hidden="1"/>
    </xf>
    <xf numFmtId="0" fontId="1" fillId="5" borderId="0" xfId="0" applyFont="1" applyFill="1" applyAlignment="1" applyProtection="1">
      <alignment vertical="center"/>
      <protection hidden="1"/>
    </xf>
    <xf numFmtId="0" fontId="1" fillId="6" borderId="6" xfId="0" applyFont="1" applyFill="1" applyBorder="1" applyProtection="1"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1" fillId="6" borderId="8" xfId="0" applyFont="1" applyFill="1" applyBorder="1" applyProtection="1"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8" borderId="3" xfId="0" applyFont="1" applyFill="1" applyBorder="1" applyAlignment="1" applyProtection="1">
      <alignment horizontal="center" wrapText="1"/>
      <protection hidden="1"/>
    </xf>
    <xf numFmtId="0" fontId="1" fillId="8" borderId="4" xfId="0" applyFont="1" applyFill="1" applyBorder="1" applyAlignment="1" applyProtection="1">
      <alignment horizontal="center"/>
      <protection locked="0"/>
    </xf>
    <xf numFmtId="0" fontId="1" fillId="8" borderId="5" xfId="0" applyFont="1" applyFill="1" applyBorder="1" applyAlignment="1" applyProtection="1">
      <alignment horizontal="center"/>
      <protection locked="0"/>
    </xf>
    <xf numFmtId="0" fontId="2" fillId="4" borderId="0" xfId="0" applyFont="1" applyFill="1" applyProtection="1">
      <protection hidden="1"/>
    </xf>
    <xf numFmtId="0" fontId="2" fillId="5" borderId="0" xfId="0" applyFont="1" applyFill="1" applyProtection="1">
      <protection hidden="1"/>
    </xf>
    <xf numFmtId="0" fontId="4" fillId="8" borderId="7" xfId="0" applyFont="1" applyFill="1" applyBorder="1" applyAlignment="1" applyProtection="1">
      <alignment horizontal="center" vertical="center"/>
      <protection hidden="1"/>
    </xf>
    <xf numFmtId="0" fontId="1" fillId="8" borderId="4" xfId="0" applyFont="1" applyFill="1" applyBorder="1" applyAlignment="1" applyProtection="1">
      <alignment horizontal="center"/>
      <protection hidden="1"/>
    </xf>
    <xf numFmtId="0" fontId="1" fillId="8" borderId="5" xfId="0" applyFont="1" applyFill="1" applyBorder="1" applyAlignment="1" applyProtection="1">
      <alignment horizontal="center"/>
      <protection hidden="1"/>
    </xf>
    <xf numFmtId="21" fontId="1" fillId="8" borderId="4" xfId="0" applyNumberFormat="1" applyFont="1" applyFill="1" applyBorder="1" applyAlignment="1" applyProtection="1">
      <alignment horizontal="center"/>
      <protection locked="0"/>
    </xf>
    <xf numFmtId="0" fontId="4" fillId="8" borderId="9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10" borderId="7" xfId="0" applyFont="1" applyFill="1" applyBorder="1" applyAlignment="1" applyProtection="1">
      <alignment horizontal="center" vertical="center"/>
      <protection hidden="1"/>
    </xf>
    <xf numFmtId="0" fontId="1" fillId="10" borderId="4" xfId="0" applyFont="1" applyFill="1" applyBorder="1" applyAlignment="1" applyProtection="1">
      <alignment horizontal="center"/>
      <protection hidden="1"/>
    </xf>
    <xf numFmtId="0" fontId="1" fillId="10" borderId="5" xfId="0" applyFont="1" applyFill="1" applyBorder="1" applyAlignment="1" applyProtection="1">
      <alignment horizontal="center"/>
      <protection hidden="1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4" fillId="10" borderId="9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wrapText="1"/>
      <protection hidden="1"/>
    </xf>
    <xf numFmtId="0" fontId="1" fillId="7" borderId="4" xfId="0" applyFont="1" applyFill="1" applyBorder="1" applyAlignment="1" applyProtection="1">
      <alignment horizontal="center"/>
      <protection locked="0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1" fillId="7" borderId="4" xfId="0" applyFont="1" applyFill="1" applyBorder="1" applyAlignment="1" applyProtection="1">
      <alignment horizontal="center"/>
      <protection hidden="1"/>
    </xf>
    <xf numFmtId="0" fontId="1" fillId="7" borderId="5" xfId="0" applyFont="1" applyFill="1" applyBorder="1" applyAlignment="1" applyProtection="1">
      <alignment horizontal="center"/>
      <protection hidden="1"/>
    </xf>
    <xf numFmtId="21" fontId="1" fillId="7" borderId="4" xfId="0" applyNumberFormat="1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 vertical="center"/>
      <protection hidden="1"/>
    </xf>
    <xf numFmtId="0" fontId="4" fillId="11" borderId="3" xfId="0" applyFont="1" applyFill="1" applyBorder="1" applyAlignment="1" applyProtection="1">
      <alignment horizontal="center" vertical="center" wrapText="1"/>
      <protection hidden="1"/>
    </xf>
    <xf numFmtId="0" fontId="1" fillId="11" borderId="4" xfId="0" applyFont="1" applyFill="1" applyBorder="1" applyAlignment="1" applyProtection="1">
      <alignment horizontal="center"/>
      <protection hidden="1"/>
    </xf>
    <xf numFmtId="0" fontId="4" fillId="11" borderId="7" xfId="0" applyFont="1" applyFill="1" applyBorder="1" applyAlignment="1" applyProtection="1">
      <alignment horizontal="center" vertical="center"/>
      <protection hidden="1"/>
    </xf>
    <xf numFmtId="0" fontId="1" fillId="11" borderId="5" xfId="0" applyFont="1" applyFill="1" applyBorder="1" applyAlignment="1" applyProtection="1">
      <alignment horizontal="center"/>
      <protection hidden="1"/>
    </xf>
    <xf numFmtId="0" fontId="5" fillId="11" borderId="7" xfId="0" applyFont="1" applyFill="1" applyBorder="1" applyAlignment="1" applyProtection="1">
      <alignment horizontal="center" vertical="center"/>
      <protection hidden="1"/>
    </xf>
    <xf numFmtId="0" fontId="4" fillId="11" borderId="4" xfId="0" applyFont="1" applyFill="1" applyBorder="1" applyAlignment="1" applyProtection="1">
      <alignment horizontal="center"/>
      <protection hidden="1"/>
    </xf>
    <xf numFmtId="164" fontId="1" fillId="11" borderId="4" xfId="0" applyNumberFormat="1" applyFont="1" applyFill="1" applyBorder="1" applyAlignment="1" applyProtection="1">
      <alignment horizontal="center"/>
      <protection hidden="1"/>
    </xf>
    <xf numFmtId="0" fontId="5" fillId="8" borderId="9" xfId="0" applyFont="1" applyFill="1" applyBorder="1" applyAlignment="1" applyProtection="1">
      <alignment horizontal="center" vertical="center"/>
      <protection hidden="1"/>
    </xf>
    <xf numFmtId="0" fontId="5" fillId="8" borderId="4" xfId="0" applyFont="1" applyFill="1" applyBorder="1" applyAlignment="1" applyProtection="1">
      <alignment horizontal="center"/>
      <protection hidden="1"/>
    </xf>
    <xf numFmtId="0" fontId="5" fillId="12" borderId="4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locked="0" hidden="1"/>
    </xf>
    <xf numFmtId="0" fontId="1" fillId="2" borderId="5" xfId="0" applyFont="1" applyFill="1" applyBorder="1" applyAlignment="1" applyProtection="1">
      <alignment horizontal="center"/>
      <protection locked="0" hidden="1"/>
    </xf>
    <xf numFmtId="21" fontId="1" fillId="2" borderId="5" xfId="0" applyNumberFormat="1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6" fillId="8" borderId="4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13" borderId="5" xfId="0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Alignment="1" applyProtection="1">
      <alignment horizontal="center" vertical="center"/>
      <protection hidden="1"/>
    </xf>
    <xf numFmtId="0" fontId="1" fillId="7" borderId="11" xfId="0" applyFont="1" applyFill="1" applyBorder="1" applyAlignment="1" applyProtection="1">
      <alignment horizontal="center" vertical="center"/>
      <protection hidden="1"/>
    </xf>
    <xf numFmtId="0" fontId="1" fillId="7" borderId="12" xfId="0" applyFont="1" applyFill="1" applyBorder="1" applyAlignment="1" applyProtection="1">
      <alignment horizontal="center" vertical="center"/>
      <protection hidden="1"/>
    </xf>
    <xf numFmtId="0" fontId="6" fillId="11" borderId="10" xfId="0" applyFont="1" applyFill="1" applyBorder="1" applyAlignment="1" applyProtection="1">
      <alignment horizontal="center" vertical="center"/>
      <protection hidden="1"/>
    </xf>
    <xf numFmtId="0" fontId="4" fillId="11" borderId="11" xfId="0" applyFont="1" applyFill="1" applyBorder="1" applyAlignment="1" applyProtection="1">
      <alignment horizontal="center" vertical="center"/>
      <protection hidden="1"/>
    </xf>
    <xf numFmtId="0" fontId="4" fillId="11" borderId="12" xfId="0" applyFont="1" applyFill="1" applyBorder="1" applyAlignment="1" applyProtection="1">
      <alignment horizontal="center" vertical="center"/>
      <protection hidden="1"/>
    </xf>
    <xf numFmtId="0" fontId="4" fillId="8" borderId="10" xfId="0" applyFont="1" applyFill="1" applyBorder="1" applyAlignment="1" applyProtection="1">
      <alignment horizontal="center" vertical="center"/>
      <protection hidden="1"/>
    </xf>
    <xf numFmtId="0" fontId="4" fillId="8" borderId="11" xfId="0" applyFont="1" applyFill="1" applyBorder="1" applyAlignment="1" applyProtection="1">
      <alignment horizontal="center" vertical="center"/>
      <protection hidden="1"/>
    </xf>
    <xf numFmtId="0" fontId="4" fillId="8" borderId="12" xfId="0" applyFont="1" applyFill="1" applyBorder="1" applyAlignment="1" applyProtection="1">
      <alignment horizontal="center" vertical="center"/>
      <protection hidden="1"/>
    </xf>
    <xf numFmtId="0" fontId="4" fillId="9" borderId="10" xfId="0" applyFont="1" applyFill="1" applyBorder="1" applyAlignment="1" applyProtection="1">
      <alignment horizontal="center" vertical="center"/>
      <protection hidden="1"/>
    </xf>
    <xf numFmtId="0" fontId="4" fillId="9" borderId="11" xfId="0" applyFont="1" applyFill="1" applyBorder="1" applyAlignment="1" applyProtection="1">
      <alignment horizontal="center" vertical="center"/>
      <protection hidden="1"/>
    </xf>
    <xf numFmtId="0" fontId="4" fillId="9" borderId="12" xfId="0" applyFont="1" applyFill="1" applyBorder="1" applyAlignment="1" applyProtection="1">
      <alignment horizontal="center" vertical="center"/>
      <protection hidden="1"/>
    </xf>
    <xf numFmtId="0" fontId="4" fillId="7" borderId="11" xfId="0" applyFont="1" applyFill="1" applyBorder="1" applyAlignment="1" applyProtection="1">
      <alignment horizontal="center" vertical="center"/>
      <protection hidden="1"/>
    </xf>
    <xf numFmtId="0" fontId="4" fillId="7" borderId="12" xfId="0" applyFont="1" applyFill="1" applyBorder="1" applyAlignment="1" applyProtection="1">
      <alignment horizontal="center" vertical="center"/>
      <protection hidden="1"/>
    </xf>
    <xf numFmtId="0" fontId="6" fillId="11" borderId="11" xfId="0" applyFont="1" applyFill="1" applyBorder="1" applyAlignment="1" applyProtection="1">
      <alignment horizontal="center" vertical="center"/>
      <protection hidden="1"/>
    </xf>
    <xf numFmtId="0" fontId="6" fillId="11" borderId="12" xfId="0" applyFont="1" applyFill="1" applyBorder="1" applyAlignment="1" applyProtection="1">
      <alignment horizontal="center" vertical="center"/>
      <protection hidden="1"/>
    </xf>
    <xf numFmtId="0" fontId="6" fillId="11" borderId="10" xfId="0" applyFont="1" applyFill="1" applyBorder="1" applyAlignment="1" applyProtection="1">
      <alignment horizontal="center"/>
      <protection hidden="1"/>
    </xf>
    <xf numFmtId="0" fontId="4" fillId="11" borderId="11" xfId="0" applyFont="1" applyFill="1" applyBorder="1" applyAlignment="1" applyProtection="1">
      <alignment horizontal="center"/>
      <protection hidden="1"/>
    </xf>
    <xf numFmtId="0" fontId="4" fillId="11" borderId="12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zoomScale="75" zoomScaleNormal="75" workbookViewId="0">
      <selection activeCell="M5" sqref="M5"/>
    </sheetView>
  </sheetViews>
  <sheetFormatPr defaultRowHeight="15" x14ac:dyDescent="0.25"/>
  <cols>
    <col min="1" max="1" width="2.140625" customWidth="1"/>
    <col min="2" max="2" width="14.85546875" customWidth="1"/>
    <col min="3" max="3" width="21.28515625" customWidth="1"/>
    <col min="4" max="4" width="18" customWidth="1"/>
    <col min="5" max="5" width="2" customWidth="1"/>
    <col min="7" max="7" width="19" customWidth="1"/>
    <col min="11" max="11" width="2" customWidth="1"/>
    <col min="13" max="13" width="19.140625" customWidth="1"/>
    <col min="17" max="17" width="2.28515625" customWidth="1"/>
    <col min="23" max="23" width="2.140625" customWidth="1"/>
    <col min="25" max="25" width="16.42578125" customWidth="1"/>
    <col min="26" max="26" width="18" customWidth="1"/>
    <col min="27" max="27" width="13.5703125" customWidth="1"/>
    <col min="28" max="28" width="12" customWidth="1"/>
    <col min="29" max="29" width="19.42578125" customWidth="1"/>
  </cols>
  <sheetData>
    <row r="1" spans="1:29" ht="20.25" x14ac:dyDescent="0.3">
      <c r="A1" s="1"/>
      <c r="B1" s="5" t="s">
        <v>0</v>
      </c>
      <c r="C1" s="12"/>
      <c r="D1" s="12"/>
      <c r="E1" s="12"/>
      <c r="F1" s="12"/>
      <c r="G1" s="2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21" thickBot="1" x14ac:dyDescent="0.35">
      <c r="A2" s="1"/>
      <c r="B2" s="6"/>
      <c r="C2" s="13" t="s">
        <v>43</v>
      </c>
      <c r="D2" s="6"/>
      <c r="E2" s="6"/>
      <c r="F2" s="6"/>
      <c r="G2" s="2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9.5" thickBot="1" x14ac:dyDescent="0.3">
      <c r="A3" s="2"/>
      <c r="B3" s="7" t="s">
        <v>1</v>
      </c>
      <c r="C3" s="14"/>
      <c r="D3" s="16"/>
      <c r="E3" s="2"/>
      <c r="F3" s="65" t="s">
        <v>2</v>
      </c>
      <c r="G3" s="66"/>
      <c r="H3" s="66"/>
      <c r="I3" s="66"/>
      <c r="J3" s="67"/>
      <c r="K3" s="2"/>
      <c r="L3" s="68" t="s">
        <v>3</v>
      </c>
      <c r="M3" s="69"/>
      <c r="N3" s="69"/>
      <c r="O3" s="69"/>
      <c r="P3" s="70"/>
      <c r="Q3" s="2"/>
      <c r="R3" s="59" t="s">
        <v>4</v>
      </c>
      <c r="S3" s="60"/>
      <c r="T3" s="60"/>
      <c r="U3" s="60"/>
      <c r="V3" s="61"/>
      <c r="W3" s="2"/>
      <c r="X3" s="62" t="s">
        <v>5</v>
      </c>
      <c r="Y3" s="63"/>
      <c r="Z3" s="63"/>
      <c r="AA3" s="63"/>
      <c r="AB3" s="63"/>
      <c r="AC3" s="64"/>
    </row>
    <row r="4" spans="1:29" ht="44.25" thickBot="1" x14ac:dyDescent="0.3">
      <c r="A4" s="3"/>
      <c r="B4" s="8" t="s">
        <v>6</v>
      </c>
      <c r="C4" s="15" t="s">
        <v>7</v>
      </c>
      <c r="D4" s="17" t="s">
        <v>8</v>
      </c>
      <c r="E4" s="3"/>
      <c r="F4" s="18" t="s">
        <v>9</v>
      </c>
      <c r="G4" s="23" t="s">
        <v>10</v>
      </c>
      <c r="H4" s="23" t="s">
        <v>11</v>
      </c>
      <c r="I4" s="23" t="s">
        <v>12</v>
      </c>
      <c r="J4" s="27" t="s">
        <v>13</v>
      </c>
      <c r="K4" s="28"/>
      <c r="L4" s="8" t="s">
        <v>9</v>
      </c>
      <c r="M4" s="29" t="s">
        <v>10</v>
      </c>
      <c r="N4" s="15" t="s">
        <v>11</v>
      </c>
      <c r="O4" s="29" t="s">
        <v>12</v>
      </c>
      <c r="P4" s="33" t="s">
        <v>13</v>
      </c>
      <c r="Q4" s="28"/>
      <c r="R4" s="34" t="s">
        <v>9</v>
      </c>
      <c r="S4" s="36" t="s">
        <v>10</v>
      </c>
      <c r="T4" s="36" t="s">
        <v>11</v>
      </c>
      <c r="U4" s="36" t="s">
        <v>12</v>
      </c>
      <c r="V4" s="40" t="s">
        <v>13</v>
      </c>
      <c r="W4" s="28"/>
      <c r="X4" s="41" t="s">
        <v>6</v>
      </c>
      <c r="Y4" s="43" t="s">
        <v>14</v>
      </c>
      <c r="Z4" s="45" t="s">
        <v>8</v>
      </c>
      <c r="AA4" s="45" t="s">
        <v>15</v>
      </c>
      <c r="AB4" s="45" t="s">
        <v>16</v>
      </c>
      <c r="AC4" s="48" t="s">
        <v>17</v>
      </c>
    </row>
    <row r="5" spans="1:29" ht="15.75" x14ac:dyDescent="0.25">
      <c r="A5" s="2"/>
      <c r="B5" s="9">
        <v>1</v>
      </c>
      <c r="C5" s="9" t="s">
        <v>18</v>
      </c>
      <c r="D5" s="9" t="s">
        <v>19</v>
      </c>
      <c r="E5" s="2"/>
      <c r="F5" s="19">
        <v>9</v>
      </c>
      <c r="G5" s="24" t="str">
        <f t="shared" ref="G5:G33" si="0">IF(ISNA(VLOOKUP(F5, $B$5:$C$94,2,FALSE)),0,VLOOKUP(F5, $B$5:$C$94,2,FALSE))</f>
        <v>Jozef Bogdalík</v>
      </c>
      <c r="H5" s="26">
        <v>4.0740740740740746E-3</v>
      </c>
      <c r="I5" s="24">
        <v>1</v>
      </c>
      <c r="J5" s="24">
        <v>20</v>
      </c>
      <c r="K5" s="2"/>
      <c r="L5" s="10">
        <v>2</v>
      </c>
      <c r="M5" s="30" t="str">
        <f t="shared" ref="M5:M33" si="1">IF(ISNA(VLOOKUP(L5, $B$5:$C$94,2,FALSE)),0,VLOOKUP(L5, $B$5:$C$94,2,FALSE))</f>
        <v>Martin Havran</v>
      </c>
      <c r="N5" s="32">
        <v>7.951388888888888E-3</v>
      </c>
      <c r="O5" s="30">
        <v>1</v>
      </c>
      <c r="P5" s="30">
        <v>20</v>
      </c>
      <c r="Q5" s="2"/>
      <c r="R5" s="35"/>
      <c r="S5" s="37">
        <f t="shared" ref="S5:S33" si="2">IF(ISNA(VLOOKUP(R5, $B$5:$C$94,2,FALSE)),0,VLOOKUP(R5, $B$5:$C$94,2,FALSE))</f>
        <v>0</v>
      </c>
      <c r="T5" s="39"/>
      <c r="U5" s="37">
        <v>1</v>
      </c>
      <c r="V5" s="37">
        <v>20</v>
      </c>
      <c r="W5" s="2"/>
      <c r="X5" s="42">
        <f>B5</f>
        <v>1</v>
      </c>
      <c r="Y5" s="42" t="str">
        <f>C5</f>
        <v>Hugo Zálesňák</v>
      </c>
      <c r="Z5" s="42" t="str">
        <f>D5</f>
        <v>Zohor</v>
      </c>
      <c r="AA5" s="46">
        <f>IF(ISNA(VLOOKUP(X5,$F$5:$J$19,5,FALSE)),0,VLOOKUP(X5,$F$5:$J$19,5,FALSE))+IF(ISNA(VLOOKUP(X5,$L$5:$P$19,5,FALSE)),0,VLOOKUP(X5,$L$5:$P$19,5,FALSE))+IF(ISNA(VLOOKUP(X5,$R$5:$V$19,5,FALSE)),0,VLOOKUP(X5,$R$5:$V$19,5,FALSE))</f>
        <v>24</v>
      </c>
      <c r="AB5" s="47">
        <f>IF(ISNA(VLOOKUP(X5,$F$5:$J$19,3,FALSE)),0,VLOOKUP(X5,$F$5:$J$19,3,FALSE))+IF(ISNA(VLOOKUP(X5,$L$5:$P$19,3,FALSE)),0,VLOOKUP(X5,$L$5:$P$19,3,FALSE)+IF(ISNA(VLOOKUP(X5,$R$5:$V$19,3,FALSE)),0,VLOOKUP(X5,$R$5:$V$19,3,FALSE)))</f>
        <v>1.216435185185185E-2</v>
      </c>
      <c r="AC5" s="49">
        <f t="shared" ref="AC5:AC33" si="3">RANK(AA5,$AA$5:$AA$33,0)</f>
        <v>3</v>
      </c>
    </row>
    <row r="6" spans="1:29" ht="15.75" x14ac:dyDescent="0.25">
      <c r="A6" s="2"/>
      <c r="B6" s="10">
        <v>2</v>
      </c>
      <c r="C6" s="10" t="s">
        <v>21</v>
      </c>
      <c r="D6" s="10" t="s">
        <v>19</v>
      </c>
      <c r="E6" s="2"/>
      <c r="F6" s="20">
        <v>8</v>
      </c>
      <c r="G6" s="25" t="str">
        <f t="shared" si="0"/>
        <v>Štefan Žáček</v>
      </c>
      <c r="H6" s="26">
        <v>4.108796296296297E-3</v>
      </c>
      <c r="I6" s="25">
        <v>2</v>
      </c>
      <c r="J6" s="25">
        <v>14</v>
      </c>
      <c r="K6" s="2"/>
      <c r="L6" s="10">
        <v>1</v>
      </c>
      <c r="M6" s="31" t="str">
        <f t="shared" si="1"/>
        <v>Hugo Zálesňák</v>
      </c>
      <c r="N6" s="32">
        <v>7.951388888888888E-3</v>
      </c>
      <c r="O6" s="31">
        <v>2</v>
      </c>
      <c r="P6" s="31">
        <v>14</v>
      </c>
      <c r="Q6" s="2"/>
      <c r="R6" s="11"/>
      <c r="S6" s="38">
        <f t="shared" si="2"/>
        <v>0</v>
      </c>
      <c r="T6" s="39"/>
      <c r="U6" s="38">
        <v>2</v>
      </c>
      <c r="V6" s="38">
        <v>14</v>
      </c>
      <c r="W6" s="2"/>
      <c r="X6" s="42">
        <f t="shared" ref="X6:Z33" si="4">B6</f>
        <v>2</v>
      </c>
      <c r="Y6" s="44" t="str">
        <f t="shared" si="4"/>
        <v>Martin Havran</v>
      </c>
      <c r="Z6" s="42" t="str">
        <f t="shared" si="4"/>
        <v>Zohor</v>
      </c>
      <c r="AA6" s="46">
        <f t="shared" ref="AA6:AA33" si="5">IF(ISNA(VLOOKUP(X6,$F$5:$J$19,5,FALSE)),0,VLOOKUP(X6,$F$5:$J$19,5,FALSE))+IF(ISNA(VLOOKUP(X6,$L$5:$P$19,5,FALSE)),0,VLOOKUP(X6,$L$5:$P$19,5,FALSE))+IF(ISNA(VLOOKUP(X6,$R$5:$V$19,5,FALSE)),0,VLOOKUP(X6,$R$5:$V$19,5,FALSE))</f>
        <v>33</v>
      </c>
      <c r="AB6" s="47">
        <f t="shared" ref="AB6:AB33" si="6">IF(ISNA(VLOOKUP(X6,$F$5:$J$19,3,FALSE)),0,VLOOKUP(X6,$F$5:$J$19,3,FALSE))+IF(ISNA(VLOOKUP(X6,$L$5:$P$19,3,FALSE)),0,VLOOKUP(X6,$L$5:$P$19,3,FALSE)+IF(ISNA(VLOOKUP(X6,$R$5:$V$19,3,FALSE)),0,VLOOKUP(X6,$R$5:$V$19,3,FALSE)))</f>
        <v>1.2071759259259258E-2</v>
      </c>
      <c r="AC6" s="49">
        <f t="shared" si="3"/>
        <v>1</v>
      </c>
    </row>
    <row r="7" spans="1:29" ht="15.75" x14ac:dyDescent="0.25">
      <c r="A7" s="2"/>
      <c r="B7" s="10">
        <v>3</v>
      </c>
      <c r="C7" s="10" t="s">
        <v>23</v>
      </c>
      <c r="D7" s="10" t="s">
        <v>24</v>
      </c>
      <c r="E7" s="2"/>
      <c r="F7" s="20">
        <v>2</v>
      </c>
      <c r="G7" s="25" t="str">
        <f t="shared" si="0"/>
        <v>Martin Havran</v>
      </c>
      <c r="H7" s="26">
        <v>4.1203703703703706E-3</v>
      </c>
      <c r="I7" s="25">
        <v>3</v>
      </c>
      <c r="J7" s="25">
        <v>13</v>
      </c>
      <c r="K7" s="2"/>
      <c r="L7" s="10">
        <v>9</v>
      </c>
      <c r="M7" s="31" t="str">
        <f t="shared" si="1"/>
        <v>Jozef Bogdalík</v>
      </c>
      <c r="N7" s="32">
        <v>8.1828703703703699E-3</v>
      </c>
      <c r="O7" s="31">
        <v>3</v>
      </c>
      <c r="P7" s="31">
        <v>13</v>
      </c>
      <c r="Q7" s="2"/>
      <c r="R7" s="11"/>
      <c r="S7" s="38">
        <f t="shared" si="2"/>
        <v>0</v>
      </c>
      <c r="T7" s="39"/>
      <c r="U7" s="38">
        <v>3</v>
      </c>
      <c r="V7" s="38">
        <v>13</v>
      </c>
      <c r="W7" s="2"/>
      <c r="X7" s="42">
        <f t="shared" si="4"/>
        <v>3</v>
      </c>
      <c r="Y7" s="44" t="str">
        <f t="shared" si="4"/>
        <v>Matúš Uller</v>
      </c>
      <c r="Z7" s="42" t="str">
        <f t="shared" si="4"/>
        <v>Studienka</v>
      </c>
      <c r="AA7" s="46">
        <f t="shared" si="5"/>
        <v>18</v>
      </c>
      <c r="AB7" s="47">
        <f t="shared" si="6"/>
        <v>1.2731481481481483E-2</v>
      </c>
      <c r="AC7" s="49">
        <f t="shared" si="3"/>
        <v>6</v>
      </c>
    </row>
    <row r="8" spans="1:29" ht="15.75" x14ac:dyDescent="0.25">
      <c r="A8" s="2"/>
      <c r="B8" s="10">
        <v>4</v>
      </c>
      <c r="C8" s="10" t="s">
        <v>25</v>
      </c>
      <c r="D8" s="10" t="s">
        <v>24</v>
      </c>
      <c r="E8" s="2"/>
      <c r="F8" s="20">
        <v>6</v>
      </c>
      <c r="G8" s="25" t="str">
        <f t="shared" si="0"/>
        <v>Erik Šišolák</v>
      </c>
      <c r="H8" s="26">
        <v>4.1319444444444442E-3</v>
      </c>
      <c r="I8" s="25">
        <v>4</v>
      </c>
      <c r="J8" s="25">
        <v>12</v>
      </c>
      <c r="K8" s="2"/>
      <c r="L8" s="10">
        <v>7</v>
      </c>
      <c r="M8" s="31" t="str">
        <f t="shared" si="1"/>
        <v>Matúš Rožňovský</v>
      </c>
      <c r="N8" s="32">
        <v>8.2986111111111108E-3</v>
      </c>
      <c r="O8" s="31">
        <v>4</v>
      </c>
      <c r="P8" s="31">
        <v>12</v>
      </c>
      <c r="Q8" s="2"/>
      <c r="R8" s="11"/>
      <c r="S8" s="38">
        <f t="shared" si="2"/>
        <v>0</v>
      </c>
      <c r="T8" s="39"/>
      <c r="U8" s="38">
        <v>4</v>
      </c>
      <c r="V8" s="38">
        <v>12</v>
      </c>
      <c r="W8" s="2"/>
      <c r="X8" s="42">
        <f t="shared" si="4"/>
        <v>4</v>
      </c>
      <c r="Y8" s="44" t="str">
        <f t="shared" si="4"/>
        <v>Nikolas Ťažký</v>
      </c>
      <c r="Z8" s="42" t="str">
        <f t="shared" si="4"/>
        <v>Studienka</v>
      </c>
      <c r="AA8" s="46">
        <f t="shared" si="5"/>
        <v>14</v>
      </c>
      <c r="AB8" s="47">
        <f t="shared" si="6"/>
        <v>1.3425925925925924E-2</v>
      </c>
      <c r="AC8" s="49">
        <f t="shared" si="3"/>
        <v>7</v>
      </c>
    </row>
    <row r="9" spans="1:29" ht="15.75" x14ac:dyDescent="0.25">
      <c r="A9" s="2"/>
      <c r="B9" s="10">
        <v>5</v>
      </c>
      <c r="C9" s="10" t="s">
        <v>28</v>
      </c>
      <c r="D9" s="10" t="s">
        <v>24</v>
      </c>
      <c r="E9" s="2"/>
      <c r="F9" s="20">
        <v>7</v>
      </c>
      <c r="G9" s="25" t="str">
        <f t="shared" si="0"/>
        <v>Matúš Rožňovský</v>
      </c>
      <c r="H9" s="26">
        <v>4.2129629629629626E-3</v>
      </c>
      <c r="I9" s="25">
        <v>5</v>
      </c>
      <c r="J9" s="25">
        <v>11</v>
      </c>
      <c r="K9" s="2"/>
      <c r="L9" s="10">
        <v>19</v>
      </c>
      <c r="M9" s="31" t="str">
        <f t="shared" si="1"/>
        <v>Oliver Staničič</v>
      </c>
      <c r="N9" s="32">
        <v>8.3101851851851861E-3</v>
      </c>
      <c r="O9" s="31">
        <v>5</v>
      </c>
      <c r="P9" s="31">
        <v>11</v>
      </c>
      <c r="Q9" s="2"/>
      <c r="R9" s="11"/>
      <c r="S9" s="38">
        <f t="shared" si="2"/>
        <v>0</v>
      </c>
      <c r="T9" s="39"/>
      <c r="U9" s="38">
        <v>5</v>
      </c>
      <c r="V9" s="38">
        <v>11</v>
      </c>
      <c r="W9" s="2"/>
      <c r="X9" s="42">
        <f t="shared" si="4"/>
        <v>5</v>
      </c>
      <c r="Y9" s="44" t="str">
        <f t="shared" si="4"/>
        <v>Jakub Vigoda</v>
      </c>
      <c r="Z9" s="42" t="str">
        <f t="shared" si="4"/>
        <v>Studienka</v>
      </c>
      <c r="AA9" s="46">
        <f t="shared" si="5"/>
        <v>6</v>
      </c>
      <c r="AB9" s="47">
        <f t="shared" si="6"/>
        <v>4.9537037037037041E-3</v>
      </c>
      <c r="AC9" s="49">
        <f t="shared" si="3"/>
        <v>12</v>
      </c>
    </row>
    <row r="10" spans="1:29" ht="15.75" x14ac:dyDescent="0.25">
      <c r="A10" s="2"/>
      <c r="B10" s="10">
        <v>6</v>
      </c>
      <c r="C10" s="10" t="s">
        <v>26</v>
      </c>
      <c r="D10" s="10" t="s">
        <v>30</v>
      </c>
      <c r="E10" s="2"/>
      <c r="F10" s="20">
        <v>1</v>
      </c>
      <c r="G10" s="25" t="str">
        <f t="shared" si="0"/>
        <v>Hugo Zálesňák</v>
      </c>
      <c r="H10" s="26">
        <v>4.2129629629629626E-3</v>
      </c>
      <c r="I10" s="25">
        <v>6</v>
      </c>
      <c r="J10" s="25">
        <v>10</v>
      </c>
      <c r="K10" s="2"/>
      <c r="L10" s="10">
        <v>13</v>
      </c>
      <c r="M10" s="31" t="str">
        <f t="shared" si="1"/>
        <v>Miroslav Kučera</v>
      </c>
      <c r="N10" s="32">
        <v>8.3449074074074085E-3</v>
      </c>
      <c r="O10" s="31">
        <v>6</v>
      </c>
      <c r="P10" s="31">
        <v>10</v>
      </c>
      <c r="Q10" s="2"/>
      <c r="R10" s="11"/>
      <c r="S10" s="38">
        <f t="shared" si="2"/>
        <v>0</v>
      </c>
      <c r="T10" s="39"/>
      <c r="U10" s="38">
        <v>6</v>
      </c>
      <c r="V10" s="38">
        <v>10</v>
      </c>
      <c r="W10" s="2"/>
      <c r="X10" s="42">
        <f t="shared" si="4"/>
        <v>6</v>
      </c>
      <c r="Y10" s="44" t="str">
        <f t="shared" si="4"/>
        <v>Erik Šišolák</v>
      </c>
      <c r="Z10" s="42" t="str">
        <f t="shared" si="4"/>
        <v>Závod</v>
      </c>
      <c r="AA10" s="46">
        <f t="shared" si="5"/>
        <v>12</v>
      </c>
      <c r="AB10" s="47">
        <f t="shared" si="6"/>
        <v>4.1319444444444442E-3</v>
      </c>
      <c r="AC10" s="49">
        <f t="shared" si="3"/>
        <v>8</v>
      </c>
    </row>
    <row r="11" spans="1:29" ht="15.75" x14ac:dyDescent="0.25">
      <c r="A11" s="2"/>
      <c r="B11" s="10">
        <v>7</v>
      </c>
      <c r="C11" s="10" t="s">
        <v>27</v>
      </c>
      <c r="D11" s="10" t="s">
        <v>30</v>
      </c>
      <c r="E11" s="2"/>
      <c r="F11" s="20">
        <v>3</v>
      </c>
      <c r="G11" s="25" t="str">
        <f t="shared" si="0"/>
        <v>Matúš Uller</v>
      </c>
      <c r="H11" s="26">
        <v>4.386574074074074E-3</v>
      </c>
      <c r="I11" s="25">
        <v>7</v>
      </c>
      <c r="J11" s="25">
        <v>9</v>
      </c>
      <c r="K11" s="2"/>
      <c r="L11" s="10">
        <v>3</v>
      </c>
      <c r="M11" s="31" t="str">
        <f t="shared" si="1"/>
        <v>Matúš Uller</v>
      </c>
      <c r="N11" s="32">
        <v>8.3449074074074085E-3</v>
      </c>
      <c r="O11" s="31">
        <v>7</v>
      </c>
      <c r="P11" s="31">
        <v>9</v>
      </c>
      <c r="Q11" s="2"/>
      <c r="R11" s="11"/>
      <c r="S11" s="38">
        <f t="shared" si="2"/>
        <v>0</v>
      </c>
      <c r="T11" s="39"/>
      <c r="U11" s="38">
        <v>7</v>
      </c>
      <c r="V11" s="38">
        <v>9</v>
      </c>
      <c r="W11" s="2"/>
      <c r="X11" s="42">
        <f t="shared" si="4"/>
        <v>7</v>
      </c>
      <c r="Y11" s="44" t="str">
        <f t="shared" si="4"/>
        <v>Matúš Rožňovský</v>
      </c>
      <c r="Z11" s="42" t="str">
        <f t="shared" si="4"/>
        <v>Závod</v>
      </c>
      <c r="AA11" s="46">
        <f t="shared" si="5"/>
        <v>23</v>
      </c>
      <c r="AB11" s="47">
        <f t="shared" si="6"/>
        <v>1.2511574074074074E-2</v>
      </c>
      <c r="AC11" s="49">
        <f t="shared" si="3"/>
        <v>4</v>
      </c>
    </row>
    <row r="12" spans="1:29" ht="15.75" x14ac:dyDescent="0.25">
      <c r="A12" s="2"/>
      <c r="B12" s="10">
        <v>8</v>
      </c>
      <c r="C12" s="10" t="s">
        <v>22</v>
      </c>
      <c r="D12" s="10" t="s">
        <v>32</v>
      </c>
      <c r="E12" s="2"/>
      <c r="F12" s="20">
        <v>10</v>
      </c>
      <c r="G12" s="25" t="str">
        <f t="shared" si="0"/>
        <v>Jack Vanderpoorten</v>
      </c>
      <c r="H12" s="26">
        <v>4.4328703703703709E-3</v>
      </c>
      <c r="I12" s="25">
        <v>8</v>
      </c>
      <c r="J12" s="25">
        <v>8</v>
      </c>
      <c r="K12" s="2"/>
      <c r="L12" s="10">
        <v>8</v>
      </c>
      <c r="M12" s="31" t="str">
        <f t="shared" si="1"/>
        <v>Štefan Žáček</v>
      </c>
      <c r="N12" s="32">
        <v>8.726851851851852E-3</v>
      </c>
      <c r="O12" s="31">
        <v>8</v>
      </c>
      <c r="P12" s="31">
        <v>8</v>
      </c>
      <c r="Q12" s="2"/>
      <c r="R12" s="11"/>
      <c r="S12" s="38">
        <f t="shared" si="2"/>
        <v>0</v>
      </c>
      <c r="T12" s="39"/>
      <c r="U12" s="38">
        <v>8</v>
      </c>
      <c r="V12" s="38">
        <v>8</v>
      </c>
      <c r="W12" s="2"/>
      <c r="X12" s="42">
        <f t="shared" si="4"/>
        <v>8</v>
      </c>
      <c r="Y12" s="44" t="str">
        <f t="shared" si="4"/>
        <v>Štefan Žáček</v>
      </c>
      <c r="Z12" s="42" t="str">
        <f t="shared" si="4"/>
        <v>Gajary</v>
      </c>
      <c r="AA12" s="46">
        <f t="shared" si="5"/>
        <v>22</v>
      </c>
      <c r="AB12" s="47">
        <f t="shared" si="6"/>
        <v>1.2835648148148148E-2</v>
      </c>
      <c r="AC12" s="49">
        <f t="shared" si="3"/>
        <v>5</v>
      </c>
    </row>
    <row r="13" spans="1:29" ht="15.75" x14ac:dyDescent="0.25">
      <c r="A13" s="2"/>
      <c r="B13" s="10">
        <v>9</v>
      </c>
      <c r="C13" s="10" t="s">
        <v>20</v>
      </c>
      <c r="D13" s="10" t="s">
        <v>32</v>
      </c>
      <c r="E13" s="2"/>
      <c r="F13" s="20">
        <v>4</v>
      </c>
      <c r="G13" s="25" t="str">
        <f t="shared" si="0"/>
        <v>Nikolas Ťažký</v>
      </c>
      <c r="H13" s="26">
        <v>4.5717592592592589E-3</v>
      </c>
      <c r="I13" s="25">
        <v>9</v>
      </c>
      <c r="J13" s="25">
        <v>7</v>
      </c>
      <c r="K13" s="2"/>
      <c r="L13" s="10">
        <v>4</v>
      </c>
      <c r="M13" s="31" t="str">
        <f t="shared" si="1"/>
        <v>Nikolas Ťažký</v>
      </c>
      <c r="N13" s="32">
        <v>8.8541666666666664E-3</v>
      </c>
      <c r="O13" s="31">
        <v>9</v>
      </c>
      <c r="P13" s="31">
        <v>7</v>
      </c>
      <c r="Q13" s="2"/>
      <c r="R13" s="11"/>
      <c r="S13" s="38">
        <f t="shared" si="2"/>
        <v>0</v>
      </c>
      <c r="T13" s="39"/>
      <c r="U13" s="38">
        <v>9</v>
      </c>
      <c r="V13" s="38">
        <v>7</v>
      </c>
      <c r="W13" s="2"/>
      <c r="X13" s="42">
        <f t="shared" si="4"/>
        <v>9</v>
      </c>
      <c r="Y13" s="44" t="str">
        <f t="shared" si="4"/>
        <v>Jozef Bogdalík</v>
      </c>
      <c r="Z13" s="42" t="str">
        <f t="shared" si="4"/>
        <v>Gajary</v>
      </c>
      <c r="AA13" s="46">
        <f t="shared" si="5"/>
        <v>33</v>
      </c>
      <c r="AB13" s="47">
        <f t="shared" si="6"/>
        <v>1.2256944444444445E-2</v>
      </c>
      <c r="AC13" s="49">
        <f t="shared" si="3"/>
        <v>1</v>
      </c>
    </row>
    <row r="14" spans="1:29" ht="15.75" x14ac:dyDescent="0.25">
      <c r="A14" s="2"/>
      <c r="B14" s="10">
        <v>10</v>
      </c>
      <c r="C14" s="10" t="s">
        <v>33</v>
      </c>
      <c r="D14" s="10" t="s">
        <v>34</v>
      </c>
      <c r="E14" s="2"/>
      <c r="F14" s="20">
        <v>5</v>
      </c>
      <c r="G14" s="25" t="str">
        <f t="shared" si="0"/>
        <v>Jakub Vigoda</v>
      </c>
      <c r="H14" s="26">
        <v>4.9537037037037041E-3</v>
      </c>
      <c r="I14" s="25">
        <v>10</v>
      </c>
      <c r="J14" s="25">
        <v>6</v>
      </c>
      <c r="K14" s="2"/>
      <c r="L14" s="10">
        <v>18</v>
      </c>
      <c r="M14" s="31" t="str">
        <f t="shared" si="1"/>
        <v>Ladislav Bodo</v>
      </c>
      <c r="N14" s="32">
        <v>8.9930555555555545E-3</v>
      </c>
      <c r="O14" s="31">
        <v>10</v>
      </c>
      <c r="P14" s="31">
        <v>6</v>
      </c>
      <c r="Q14" s="2"/>
      <c r="R14" s="11"/>
      <c r="S14" s="38">
        <f t="shared" si="2"/>
        <v>0</v>
      </c>
      <c r="T14" s="39"/>
      <c r="U14" s="38">
        <v>10</v>
      </c>
      <c r="V14" s="38">
        <v>6</v>
      </c>
      <c r="W14" s="2"/>
      <c r="X14" s="42">
        <f t="shared" si="4"/>
        <v>10</v>
      </c>
      <c r="Y14" s="44" t="str">
        <f t="shared" si="4"/>
        <v>Jack Vanderpoorten</v>
      </c>
      <c r="Z14" s="42" t="str">
        <f t="shared" si="4"/>
        <v>Jakubov</v>
      </c>
      <c r="AA14" s="46">
        <f t="shared" si="5"/>
        <v>8</v>
      </c>
      <c r="AB14" s="47">
        <f t="shared" si="6"/>
        <v>4.4328703703703709E-3</v>
      </c>
      <c r="AC14" s="49">
        <f t="shared" si="3"/>
        <v>11</v>
      </c>
    </row>
    <row r="15" spans="1:29" ht="15.75" x14ac:dyDescent="0.25">
      <c r="A15" s="2"/>
      <c r="B15" s="11">
        <v>11</v>
      </c>
      <c r="C15" s="10" t="s">
        <v>36</v>
      </c>
      <c r="D15" s="10" t="s">
        <v>19</v>
      </c>
      <c r="E15" s="2"/>
      <c r="F15" s="20"/>
      <c r="G15" s="25">
        <f t="shared" si="0"/>
        <v>0</v>
      </c>
      <c r="H15" s="26"/>
      <c r="I15" s="25">
        <v>11</v>
      </c>
      <c r="J15" s="25">
        <v>5</v>
      </c>
      <c r="K15" s="2"/>
      <c r="L15" s="10">
        <v>15</v>
      </c>
      <c r="M15" s="31" t="str">
        <f t="shared" si="1"/>
        <v>Michal Dudek</v>
      </c>
      <c r="N15" s="32">
        <v>9.1898148148148139E-3</v>
      </c>
      <c r="O15" s="31">
        <v>11</v>
      </c>
      <c r="P15" s="31">
        <v>5</v>
      </c>
      <c r="Q15" s="2"/>
      <c r="R15" s="11"/>
      <c r="S15" s="38">
        <f t="shared" si="2"/>
        <v>0</v>
      </c>
      <c r="T15" s="39"/>
      <c r="U15" s="38">
        <v>11</v>
      </c>
      <c r="V15" s="38">
        <v>5</v>
      </c>
      <c r="W15" s="2"/>
      <c r="X15" s="42">
        <f t="shared" si="4"/>
        <v>11</v>
      </c>
      <c r="Y15" s="44" t="str">
        <f t="shared" si="4"/>
        <v>Hugo Masár</v>
      </c>
      <c r="Z15" s="42" t="str">
        <f t="shared" si="4"/>
        <v>Zohor</v>
      </c>
      <c r="AA15" s="46">
        <f t="shared" si="5"/>
        <v>1</v>
      </c>
      <c r="AB15" s="47">
        <f t="shared" si="6"/>
        <v>1.1724537037037035E-2</v>
      </c>
      <c r="AC15" s="50">
        <f t="shared" si="3"/>
        <v>18</v>
      </c>
    </row>
    <row r="16" spans="1:29" ht="15.75" x14ac:dyDescent="0.25">
      <c r="A16" s="2"/>
      <c r="B16" s="11">
        <v>12</v>
      </c>
      <c r="C16" s="10" t="s">
        <v>38</v>
      </c>
      <c r="D16" s="10" t="s">
        <v>19</v>
      </c>
      <c r="E16" s="2"/>
      <c r="F16" s="20"/>
      <c r="G16" s="25">
        <f t="shared" si="0"/>
        <v>0</v>
      </c>
      <c r="H16" s="26"/>
      <c r="I16" s="25">
        <v>12</v>
      </c>
      <c r="J16" s="25">
        <v>4</v>
      </c>
      <c r="K16" s="2"/>
      <c r="L16" s="10">
        <v>14</v>
      </c>
      <c r="M16" s="31" t="str">
        <f t="shared" si="1"/>
        <v>Martin Kavický</v>
      </c>
      <c r="N16" s="32">
        <v>9.2013888888888892E-3</v>
      </c>
      <c r="O16" s="31">
        <v>12</v>
      </c>
      <c r="P16" s="31">
        <v>4</v>
      </c>
      <c r="Q16" s="2"/>
      <c r="R16" s="11"/>
      <c r="S16" s="38">
        <f t="shared" si="2"/>
        <v>0</v>
      </c>
      <c r="T16" s="39"/>
      <c r="U16" s="38">
        <v>12</v>
      </c>
      <c r="V16" s="38">
        <v>4</v>
      </c>
      <c r="W16" s="2"/>
      <c r="X16" s="42">
        <f t="shared" si="4"/>
        <v>12</v>
      </c>
      <c r="Y16" s="44" t="str">
        <f t="shared" si="4"/>
        <v>Alex Klas</v>
      </c>
      <c r="Z16" s="42" t="str">
        <f t="shared" si="4"/>
        <v>Zohor</v>
      </c>
      <c r="AA16" s="46">
        <f t="shared" si="5"/>
        <v>2</v>
      </c>
      <c r="AB16" s="47">
        <f t="shared" si="6"/>
        <v>1.0138888888888888E-2</v>
      </c>
      <c r="AC16" s="50">
        <f t="shared" si="3"/>
        <v>17</v>
      </c>
    </row>
    <row r="17" spans="1:29" ht="15.75" x14ac:dyDescent="0.25">
      <c r="A17" s="4"/>
      <c r="B17" s="11">
        <v>13</v>
      </c>
      <c r="C17" s="10" t="s">
        <v>31</v>
      </c>
      <c r="D17" s="10" t="s">
        <v>19</v>
      </c>
      <c r="E17" s="2"/>
      <c r="F17" s="20"/>
      <c r="G17" s="25">
        <f t="shared" si="0"/>
        <v>0</v>
      </c>
      <c r="H17" s="26"/>
      <c r="I17" s="25">
        <v>13</v>
      </c>
      <c r="J17" s="25">
        <v>3</v>
      </c>
      <c r="K17" s="2"/>
      <c r="L17" s="10">
        <v>17</v>
      </c>
      <c r="M17" s="31" t="str">
        <f t="shared" si="1"/>
        <v>Šimon Grgula</v>
      </c>
      <c r="N17" s="32">
        <v>9.5949074074074079E-3</v>
      </c>
      <c r="O17" s="31">
        <v>13</v>
      </c>
      <c r="P17" s="31">
        <v>3</v>
      </c>
      <c r="Q17" s="2"/>
      <c r="R17" s="11"/>
      <c r="S17" s="38">
        <f t="shared" si="2"/>
        <v>0</v>
      </c>
      <c r="T17" s="39"/>
      <c r="U17" s="38">
        <v>13</v>
      </c>
      <c r="V17" s="38">
        <v>3</v>
      </c>
      <c r="W17" s="2"/>
      <c r="X17" s="42">
        <f t="shared" si="4"/>
        <v>13</v>
      </c>
      <c r="Y17" s="44" t="str">
        <f t="shared" si="4"/>
        <v>Miroslav Kučera</v>
      </c>
      <c r="Z17" s="42" t="str">
        <f t="shared" si="4"/>
        <v>Zohor</v>
      </c>
      <c r="AA17" s="46">
        <f t="shared" si="5"/>
        <v>10</v>
      </c>
      <c r="AB17" s="47">
        <f t="shared" si="6"/>
        <v>8.3449074074074085E-3</v>
      </c>
      <c r="AC17" s="49">
        <f t="shared" si="3"/>
        <v>10</v>
      </c>
    </row>
    <row r="18" spans="1:29" ht="15.75" x14ac:dyDescent="0.25">
      <c r="A18" s="4"/>
      <c r="B18" s="11">
        <v>14</v>
      </c>
      <c r="C18" s="10" t="s">
        <v>39</v>
      </c>
      <c r="D18" s="10" t="s">
        <v>19</v>
      </c>
      <c r="E18" s="2"/>
      <c r="F18" s="20"/>
      <c r="G18" s="25">
        <f t="shared" si="0"/>
        <v>0</v>
      </c>
      <c r="H18" s="26"/>
      <c r="I18" s="25">
        <v>14</v>
      </c>
      <c r="J18" s="25">
        <v>2</v>
      </c>
      <c r="K18" s="2"/>
      <c r="L18" s="10">
        <v>12</v>
      </c>
      <c r="M18" s="31" t="str">
        <f t="shared" si="1"/>
        <v>Alex Klas</v>
      </c>
      <c r="N18" s="32">
        <v>1.0138888888888888E-2</v>
      </c>
      <c r="O18" s="31">
        <v>14</v>
      </c>
      <c r="P18" s="31">
        <v>2</v>
      </c>
      <c r="Q18" s="2"/>
      <c r="R18" s="11"/>
      <c r="S18" s="38">
        <f t="shared" si="2"/>
        <v>0</v>
      </c>
      <c r="T18" s="39"/>
      <c r="U18" s="38">
        <v>14</v>
      </c>
      <c r="V18" s="38">
        <v>2</v>
      </c>
      <c r="W18" s="2"/>
      <c r="X18" s="42">
        <f t="shared" si="4"/>
        <v>14</v>
      </c>
      <c r="Y18" s="44" t="str">
        <f t="shared" si="4"/>
        <v>Martin Kavický</v>
      </c>
      <c r="Z18" s="42" t="str">
        <f t="shared" si="4"/>
        <v>Zohor</v>
      </c>
      <c r="AA18" s="46">
        <f t="shared" si="5"/>
        <v>4</v>
      </c>
      <c r="AB18" s="47">
        <f t="shared" si="6"/>
        <v>9.2013888888888892E-3</v>
      </c>
      <c r="AC18" s="49">
        <f t="shared" si="3"/>
        <v>15</v>
      </c>
    </row>
    <row r="19" spans="1:29" ht="15.75" x14ac:dyDescent="0.25">
      <c r="A19" s="4"/>
      <c r="B19" s="11">
        <v>15</v>
      </c>
      <c r="C19" s="10" t="s">
        <v>37</v>
      </c>
      <c r="D19" s="10" t="s">
        <v>19</v>
      </c>
      <c r="E19" s="2"/>
      <c r="F19" s="20"/>
      <c r="G19" s="25">
        <f t="shared" si="0"/>
        <v>0</v>
      </c>
      <c r="H19" s="26"/>
      <c r="I19" s="25">
        <v>15</v>
      </c>
      <c r="J19" s="25">
        <v>1</v>
      </c>
      <c r="K19" s="2"/>
      <c r="L19" s="10">
        <v>11</v>
      </c>
      <c r="M19" s="31" t="str">
        <f t="shared" si="1"/>
        <v>Hugo Masár</v>
      </c>
      <c r="N19" s="32">
        <v>1.1724537037037035E-2</v>
      </c>
      <c r="O19" s="31">
        <v>15</v>
      </c>
      <c r="P19" s="31">
        <v>1</v>
      </c>
      <c r="Q19" s="2"/>
      <c r="R19" s="11"/>
      <c r="S19" s="38">
        <f t="shared" si="2"/>
        <v>0</v>
      </c>
      <c r="T19" s="39"/>
      <c r="U19" s="38">
        <v>15</v>
      </c>
      <c r="V19" s="38">
        <v>1</v>
      </c>
      <c r="W19" s="2"/>
      <c r="X19" s="42">
        <f t="shared" si="4"/>
        <v>15</v>
      </c>
      <c r="Y19" s="44" t="str">
        <f t="shared" si="4"/>
        <v>Michal Dudek</v>
      </c>
      <c r="Z19" s="42" t="str">
        <f t="shared" si="4"/>
        <v>Zohor</v>
      </c>
      <c r="AA19" s="46">
        <f t="shared" si="5"/>
        <v>5</v>
      </c>
      <c r="AB19" s="47">
        <f t="shared" si="6"/>
        <v>9.1898148148148139E-3</v>
      </c>
      <c r="AC19" s="49">
        <f t="shared" si="3"/>
        <v>14</v>
      </c>
    </row>
    <row r="20" spans="1:29" ht="15.75" x14ac:dyDescent="0.25">
      <c r="A20" s="4"/>
      <c r="B20" s="11">
        <v>16</v>
      </c>
      <c r="C20" s="10" t="s">
        <v>41</v>
      </c>
      <c r="D20" s="10" t="s">
        <v>32</v>
      </c>
      <c r="E20" s="2"/>
      <c r="F20" s="20"/>
      <c r="G20" s="25">
        <f t="shared" si="0"/>
        <v>0</v>
      </c>
      <c r="H20" s="26"/>
      <c r="I20" s="25">
        <v>16</v>
      </c>
      <c r="J20" s="25">
        <v>0</v>
      </c>
      <c r="K20" s="2"/>
      <c r="L20" s="10"/>
      <c r="M20" s="31">
        <f t="shared" si="1"/>
        <v>0</v>
      </c>
      <c r="N20" s="32"/>
      <c r="O20" s="31">
        <v>16</v>
      </c>
      <c r="P20" s="31">
        <v>0</v>
      </c>
      <c r="Q20" s="2"/>
      <c r="R20" s="11"/>
      <c r="S20" s="38">
        <f t="shared" si="2"/>
        <v>0</v>
      </c>
      <c r="T20" s="39"/>
      <c r="U20" s="38">
        <v>16</v>
      </c>
      <c r="V20" s="38">
        <v>0</v>
      </c>
      <c r="W20" s="2"/>
      <c r="X20" s="42">
        <f t="shared" si="4"/>
        <v>16</v>
      </c>
      <c r="Y20" s="44" t="str">
        <f t="shared" si="4"/>
        <v>Timotej Pastorík</v>
      </c>
      <c r="Z20" s="42" t="str">
        <f t="shared" si="4"/>
        <v>Gajary</v>
      </c>
      <c r="AA20" s="46">
        <f t="shared" si="5"/>
        <v>0</v>
      </c>
      <c r="AB20" s="47">
        <f t="shared" si="6"/>
        <v>0</v>
      </c>
      <c r="AC20" s="50">
        <f t="shared" si="3"/>
        <v>19</v>
      </c>
    </row>
    <row r="21" spans="1:29" ht="15.75" x14ac:dyDescent="0.25">
      <c r="A21" s="4"/>
      <c r="B21" s="11">
        <v>17</v>
      </c>
      <c r="C21" s="10" t="s">
        <v>40</v>
      </c>
      <c r="D21" s="10" t="s">
        <v>42</v>
      </c>
      <c r="E21" s="2"/>
      <c r="F21" s="20"/>
      <c r="G21" s="25">
        <f t="shared" si="0"/>
        <v>0</v>
      </c>
      <c r="H21" s="26"/>
      <c r="I21" s="25">
        <v>17</v>
      </c>
      <c r="J21" s="25">
        <v>0</v>
      </c>
      <c r="K21" s="2"/>
      <c r="L21" s="10"/>
      <c r="M21" s="31">
        <f t="shared" si="1"/>
        <v>0</v>
      </c>
      <c r="N21" s="32"/>
      <c r="O21" s="31">
        <v>17</v>
      </c>
      <c r="P21" s="31">
        <v>0</v>
      </c>
      <c r="Q21" s="2"/>
      <c r="R21" s="11"/>
      <c r="S21" s="38">
        <f t="shared" si="2"/>
        <v>0</v>
      </c>
      <c r="T21" s="39"/>
      <c r="U21" s="38">
        <v>17</v>
      </c>
      <c r="V21" s="38">
        <v>0</v>
      </c>
      <c r="W21" s="2"/>
      <c r="X21" s="42">
        <f t="shared" si="4"/>
        <v>17</v>
      </c>
      <c r="Y21" s="44" t="str">
        <f t="shared" si="4"/>
        <v>Šimon Grgula</v>
      </c>
      <c r="Z21" s="42" t="str">
        <f t="shared" si="4"/>
        <v>Vysoká pri Morave</v>
      </c>
      <c r="AA21" s="46">
        <f t="shared" si="5"/>
        <v>3</v>
      </c>
      <c r="AB21" s="47">
        <f t="shared" si="6"/>
        <v>9.5949074074074079E-3</v>
      </c>
      <c r="AC21" s="50">
        <f t="shared" si="3"/>
        <v>16</v>
      </c>
    </row>
    <row r="22" spans="1:29" ht="15.75" x14ac:dyDescent="0.25">
      <c r="A22" s="4"/>
      <c r="B22" s="10">
        <v>18</v>
      </c>
      <c r="C22" s="10" t="s">
        <v>35</v>
      </c>
      <c r="D22" s="10" t="s">
        <v>19</v>
      </c>
      <c r="E22" s="2"/>
      <c r="F22" s="20"/>
      <c r="G22" s="25">
        <f t="shared" si="0"/>
        <v>0</v>
      </c>
      <c r="H22" s="26"/>
      <c r="I22" s="25">
        <v>18</v>
      </c>
      <c r="J22" s="25">
        <v>0</v>
      </c>
      <c r="K22" s="2"/>
      <c r="L22" s="10"/>
      <c r="M22" s="31">
        <f t="shared" si="1"/>
        <v>0</v>
      </c>
      <c r="N22" s="32"/>
      <c r="O22" s="31">
        <v>18</v>
      </c>
      <c r="P22" s="31">
        <v>0</v>
      </c>
      <c r="Q22" s="2"/>
      <c r="R22" s="11"/>
      <c r="S22" s="38">
        <f t="shared" si="2"/>
        <v>0</v>
      </c>
      <c r="T22" s="39"/>
      <c r="U22" s="38">
        <v>18</v>
      </c>
      <c r="V22" s="38">
        <v>0</v>
      </c>
      <c r="W22" s="2"/>
      <c r="X22" s="42">
        <f t="shared" si="4"/>
        <v>18</v>
      </c>
      <c r="Y22" s="44" t="str">
        <f t="shared" si="4"/>
        <v>Ladislav Bodo</v>
      </c>
      <c r="Z22" s="42" t="str">
        <f t="shared" si="4"/>
        <v>Zohor</v>
      </c>
      <c r="AA22" s="46">
        <f t="shared" si="5"/>
        <v>6</v>
      </c>
      <c r="AB22" s="47">
        <f t="shared" si="6"/>
        <v>8.9930555555555545E-3</v>
      </c>
      <c r="AC22" s="49">
        <f t="shared" si="3"/>
        <v>12</v>
      </c>
    </row>
    <row r="23" spans="1:29" ht="15.75" x14ac:dyDescent="0.25">
      <c r="A23" s="4"/>
      <c r="B23" s="10">
        <v>19</v>
      </c>
      <c r="C23" s="10" t="s">
        <v>29</v>
      </c>
      <c r="D23" s="10" t="s">
        <v>19</v>
      </c>
      <c r="E23" s="2"/>
      <c r="F23" s="20"/>
      <c r="G23" s="25">
        <f t="shared" si="0"/>
        <v>0</v>
      </c>
      <c r="H23" s="26"/>
      <c r="I23" s="25">
        <v>19</v>
      </c>
      <c r="J23" s="25">
        <v>0</v>
      </c>
      <c r="K23" s="2"/>
      <c r="L23" s="10"/>
      <c r="M23" s="31">
        <f t="shared" si="1"/>
        <v>0</v>
      </c>
      <c r="N23" s="32"/>
      <c r="O23" s="31">
        <v>19</v>
      </c>
      <c r="P23" s="31">
        <v>0</v>
      </c>
      <c r="Q23" s="2"/>
      <c r="R23" s="11"/>
      <c r="S23" s="38">
        <f t="shared" si="2"/>
        <v>0</v>
      </c>
      <c r="T23" s="39"/>
      <c r="U23" s="38">
        <v>19</v>
      </c>
      <c r="V23" s="38">
        <v>0</v>
      </c>
      <c r="W23" s="2"/>
      <c r="X23" s="42">
        <f t="shared" si="4"/>
        <v>19</v>
      </c>
      <c r="Y23" s="44" t="str">
        <f t="shared" si="4"/>
        <v>Oliver Staničič</v>
      </c>
      <c r="Z23" s="42" t="str">
        <f t="shared" si="4"/>
        <v>Zohor</v>
      </c>
      <c r="AA23" s="46">
        <f t="shared" si="5"/>
        <v>11</v>
      </c>
      <c r="AB23" s="47">
        <f t="shared" si="6"/>
        <v>8.3101851851851861E-3</v>
      </c>
      <c r="AC23" s="49">
        <f t="shared" si="3"/>
        <v>9</v>
      </c>
    </row>
    <row r="24" spans="1:29" ht="15.75" x14ac:dyDescent="0.25">
      <c r="A24" s="4"/>
      <c r="B24" s="10"/>
      <c r="C24" s="10"/>
      <c r="D24" s="10"/>
      <c r="E24" s="2"/>
      <c r="F24" s="20"/>
      <c r="G24" s="25">
        <f t="shared" si="0"/>
        <v>0</v>
      </c>
      <c r="H24" s="26"/>
      <c r="I24" s="25">
        <v>20</v>
      </c>
      <c r="J24" s="25">
        <v>0</v>
      </c>
      <c r="K24" s="2"/>
      <c r="L24" s="10"/>
      <c r="M24" s="31">
        <f t="shared" si="1"/>
        <v>0</v>
      </c>
      <c r="N24" s="32"/>
      <c r="O24" s="31">
        <v>20</v>
      </c>
      <c r="P24" s="31">
        <v>0</v>
      </c>
      <c r="Q24" s="2"/>
      <c r="R24" s="11"/>
      <c r="S24" s="38">
        <f t="shared" si="2"/>
        <v>0</v>
      </c>
      <c r="T24" s="39"/>
      <c r="U24" s="38">
        <v>20</v>
      </c>
      <c r="V24" s="38">
        <v>0</v>
      </c>
      <c r="W24" s="2"/>
      <c r="X24" s="42">
        <f t="shared" si="4"/>
        <v>0</v>
      </c>
      <c r="Y24" s="44">
        <f t="shared" si="4"/>
        <v>0</v>
      </c>
      <c r="Z24" s="42">
        <f t="shared" si="4"/>
        <v>0</v>
      </c>
      <c r="AA24" s="46">
        <f t="shared" si="5"/>
        <v>0</v>
      </c>
      <c r="AB24" s="47">
        <f t="shared" si="6"/>
        <v>0</v>
      </c>
      <c r="AC24" s="49">
        <f t="shared" si="3"/>
        <v>19</v>
      </c>
    </row>
    <row r="25" spans="1:29" ht="15.75" x14ac:dyDescent="0.25">
      <c r="A25" s="4"/>
      <c r="B25" s="10"/>
      <c r="C25" s="10"/>
      <c r="D25" s="10"/>
      <c r="E25" s="2"/>
      <c r="F25" s="20"/>
      <c r="G25" s="25">
        <f t="shared" si="0"/>
        <v>0</v>
      </c>
      <c r="H25" s="26"/>
      <c r="I25" s="25">
        <v>21</v>
      </c>
      <c r="J25" s="25">
        <v>0</v>
      </c>
      <c r="K25" s="2"/>
      <c r="L25" s="10"/>
      <c r="M25" s="31">
        <f t="shared" si="1"/>
        <v>0</v>
      </c>
      <c r="N25" s="32"/>
      <c r="O25" s="31">
        <v>21</v>
      </c>
      <c r="P25" s="31">
        <v>0</v>
      </c>
      <c r="Q25" s="2"/>
      <c r="R25" s="11"/>
      <c r="S25" s="38">
        <f t="shared" si="2"/>
        <v>0</v>
      </c>
      <c r="T25" s="39"/>
      <c r="U25" s="38">
        <v>21</v>
      </c>
      <c r="V25" s="38">
        <v>0</v>
      </c>
      <c r="W25" s="2"/>
      <c r="X25" s="42">
        <f t="shared" si="4"/>
        <v>0</v>
      </c>
      <c r="Y25" s="44">
        <f t="shared" si="4"/>
        <v>0</v>
      </c>
      <c r="Z25" s="42">
        <f t="shared" si="4"/>
        <v>0</v>
      </c>
      <c r="AA25" s="46">
        <f t="shared" si="5"/>
        <v>0</v>
      </c>
      <c r="AB25" s="47">
        <f t="shared" si="6"/>
        <v>0</v>
      </c>
      <c r="AC25" s="49">
        <f t="shared" si="3"/>
        <v>19</v>
      </c>
    </row>
    <row r="26" spans="1:29" ht="15.75" x14ac:dyDescent="0.25">
      <c r="A26" s="4"/>
      <c r="B26" s="10"/>
      <c r="C26" s="10"/>
      <c r="D26" s="10"/>
      <c r="E26" s="2"/>
      <c r="F26" s="20"/>
      <c r="G26" s="25">
        <f t="shared" si="0"/>
        <v>0</v>
      </c>
      <c r="H26" s="26"/>
      <c r="I26" s="25">
        <v>22</v>
      </c>
      <c r="J26" s="25">
        <v>0</v>
      </c>
      <c r="K26" s="2"/>
      <c r="L26" s="10"/>
      <c r="M26" s="31">
        <f t="shared" si="1"/>
        <v>0</v>
      </c>
      <c r="N26" s="32"/>
      <c r="O26" s="31">
        <v>22</v>
      </c>
      <c r="P26" s="31">
        <v>0</v>
      </c>
      <c r="Q26" s="2"/>
      <c r="R26" s="11"/>
      <c r="S26" s="38">
        <f t="shared" si="2"/>
        <v>0</v>
      </c>
      <c r="T26" s="39"/>
      <c r="U26" s="38">
        <v>22</v>
      </c>
      <c r="V26" s="38">
        <v>0</v>
      </c>
      <c r="W26" s="2"/>
      <c r="X26" s="42">
        <f t="shared" si="4"/>
        <v>0</v>
      </c>
      <c r="Y26" s="44">
        <f t="shared" si="4"/>
        <v>0</v>
      </c>
      <c r="Z26" s="42">
        <f t="shared" si="4"/>
        <v>0</v>
      </c>
      <c r="AA26" s="46">
        <f t="shared" si="5"/>
        <v>0</v>
      </c>
      <c r="AB26" s="47">
        <f t="shared" si="6"/>
        <v>0</v>
      </c>
      <c r="AC26" s="49">
        <f t="shared" si="3"/>
        <v>19</v>
      </c>
    </row>
    <row r="27" spans="1:29" ht="15.75" x14ac:dyDescent="0.25">
      <c r="A27" s="4"/>
      <c r="B27" s="10"/>
      <c r="C27" s="10"/>
      <c r="D27" s="10"/>
      <c r="E27" s="2"/>
      <c r="F27" s="20"/>
      <c r="G27" s="25">
        <f t="shared" si="0"/>
        <v>0</v>
      </c>
      <c r="H27" s="26"/>
      <c r="I27" s="25">
        <v>23</v>
      </c>
      <c r="J27" s="25">
        <v>0</v>
      </c>
      <c r="K27" s="2"/>
      <c r="L27" s="10"/>
      <c r="M27" s="31">
        <f t="shared" si="1"/>
        <v>0</v>
      </c>
      <c r="N27" s="32"/>
      <c r="O27" s="31">
        <v>23</v>
      </c>
      <c r="P27" s="31">
        <v>0</v>
      </c>
      <c r="Q27" s="2"/>
      <c r="R27" s="11"/>
      <c r="S27" s="38">
        <f t="shared" si="2"/>
        <v>0</v>
      </c>
      <c r="T27" s="39"/>
      <c r="U27" s="38">
        <v>23</v>
      </c>
      <c r="V27" s="38">
        <v>0</v>
      </c>
      <c r="W27" s="2"/>
      <c r="X27" s="42">
        <f t="shared" si="4"/>
        <v>0</v>
      </c>
      <c r="Y27" s="44">
        <f t="shared" si="4"/>
        <v>0</v>
      </c>
      <c r="Z27" s="42">
        <f t="shared" si="4"/>
        <v>0</v>
      </c>
      <c r="AA27" s="46">
        <f t="shared" si="5"/>
        <v>0</v>
      </c>
      <c r="AB27" s="47">
        <f t="shared" si="6"/>
        <v>0</v>
      </c>
      <c r="AC27" s="49">
        <f t="shared" si="3"/>
        <v>19</v>
      </c>
    </row>
    <row r="28" spans="1:29" ht="15.75" x14ac:dyDescent="0.25">
      <c r="A28" s="4"/>
      <c r="B28" s="10"/>
      <c r="C28" s="10"/>
      <c r="D28" s="10"/>
      <c r="E28" s="2"/>
      <c r="F28" s="20"/>
      <c r="G28" s="25">
        <f t="shared" si="0"/>
        <v>0</v>
      </c>
      <c r="H28" s="26"/>
      <c r="I28" s="25">
        <v>24</v>
      </c>
      <c r="J28" s="25">
        <v>0</v>
      </c>
      <c r="K28" s="2"/>
      <c r="L28" s="10"/>
      <c r="M28" s="31">
        <f t="shared" si="1"/>
        <v>0</v>
      </c>
      <c r="N28" s="32"/>
      <c r="O28" s="31">
        <v>24</v>
      </c>
      <c r="P28" s="31">
        <v>0</v>
      </c>
      <c r="Q28" s="2"/>
      <c r="R28" s="11"/>
      <c r="S28" s="38">
        <f t="shared" si="2"/>
        <v>0</v>
      </c>
      <c r="T28" s="39"/>
      <c r="U28" s="38">
        <v>24</v>
      </c>
      <c r="V28" s="38">
        <v>0</v>
      </c>
      <c r="W28" s="2"/>
      <c r="X28" s="42">
        <f t="shared" si="4"/>
        <v>0</v>
      </c>
      <c r="Y28" s="44">
        <f t="shared" si="4"/>
        <v>0</v>
      </c>
      <c r="Z28" s="42">
        <f t="shared" si="4"/>
        <v>0</v>
      </c>
      <c r="AA28" s="46">
        <f t="shared" si="5"/>
        <v>0</v>
      </c>
      <c r="AB28" s="47">
        <f t="shared" si="6"/>
        <v>0</v>
      </c>
      <c r="AC28" s="49">
        <f t="shared" si="3"/>
        <v>19</v>
      </c>
    </row>
    <row r="29" spans="1:29" ht="15.75" x14ac:dyDescent="0.25">
      <c r="A29" s="4"/>
      <c r="B29" s="10"/>
      <c r="C29" s="10"/>
      <c r="D29" s="10"/>
      <c r="E29" s="2"/>
      <c r="F29" s="20"/>
      <c r="G29" s="25">
        <f t="shared" si="0"/>
        <v>0</v>
      </c>
      <c r="H29" s="26"/>
      <c r="I29" s="25">
        <v>25</v>
      </c>
      <c r="J29" s="25">
        <v>0</v>
      </c>
      <c r="K29" s="2"/>
      <c r="L29" s="10"/>
      <c r="M29" s="31">
        <f t="shared" si="1"/>
        <v>0</v>
      </c>
      <c r="N29" s="32"/>
      <c r="O29" s="31">
        <v>25</v>
      </c>
      <c r="P29" s="31">
        <v>0</v>
      </c>
      <c r="Q29" s="2"/>
      <c r="R29" s="11"/>
      <c r="S29" s="38">
        <f t="shared" si="2"/>
        <v>0</v>
      </c>
      <c r="T29" s="39"/>
      <c r="U29" s="38">
        <v>25</v>
      </c>
      <c r="V29" s="38">
        <v>0</v>
      </c>
      <c r="W29" s="2"/>
      <c r="X29" s="42">
        <f t="shared" si="4"/>
        <v>0</v>
      </c>
      <c r="Y29" s="44">
        <f t="shared" si="4"/>
        <v>0</v>
      </c>
      <c r="Z29" s="42">
        <f t="shared" si="4"/>
        <v>0</v>
      </c>
      <c r="AA29" s="46">
        <f t="shared" si="5"/>
        <v>0</v>
      </c>
      <c r="AB29" s="47">
        <f t="shared" si="6"/>
        <v>0</v>
      </c>
      <c r="AC29" s="49">
        <f t="shared" si="3"/>
        <v>19</v>
      </c>
    </row>
    <row r="30" spans="1:29" ht="15.75" x14ac:dyDescent="0.25">
      <c r="A30" s="4"/>
      <c r="B30" s="10"/>
      <c r="C30" s="10"/>
      <c r="D30" s="10"/>
      <c r="E30" s="2"/>
      <c r="F30" s="20"/>
      <c r="G30" s="25">
        <f t="shared" si="0"/>
        <v>0</v>
      </c>
      <c r="H30" s="26"/>
      <c r="I30" s="25">
        <v>26</v>
      </c>
      <c r="J30" s="25">
        <v>0</v>
      </c>
      <c r="K30" s="2"/>
      <c r="L30" s="10"/>
      <c r="M30" s="31">
        <f t="shared" si="1"/>
        <v>0</v>
      </c>
      <c r="N30" s="32"/>
      <c r="O30" s="31">
        <v>26</v>
      </c>
      <c r="P30" s="31">
        <v>0</v>
      </c>
      <c r="Q30" s="2"/>
      <c r="R30" s="11"/>
      <c r="S30" s="38">
        <f t="shared" si="2"/>
        <v>0</v>
      </c>
      <c r="T30" s="39"/>
      <c r="U30" s="38">
        <v>26</v>
      </c>
      <c r="V30" s="38">
        <v>0</v>
      </c>
      <c r="W30" s="2"/>
      <c r="X30" s="42">
        <f t="shared" si="4"/>
        <v>0</v>
      </c>
      <c r="Y30" s="44">
        <f t="shared" si="4"/>
        <v>0</v>
      </c>
      <c r="Z30" s="42">
        <f t="shared" si="4"/>
        <v>0</v>
      </c>
      <c r="AA30" s="46">
        <f t="shared" si="5"/>
        <v>0</v>
      </c>
      <c r="AB30" s="47">
        <f t="shared" si="6"/>
        <v>0</v>
      </c>
      <c r="AC30" s="49">
        <f t="shared" si="3"/>
        <v>19</v>
      </c>
    </row>
    <row r="31" spans="1:29" ht="15.75" x14ac:dyDescent="0.25">
      <c r="A31" s="4"/>
      <c r="B31" s="10"/>
      <c r="C31" s="10"/>
      <c r="D31" s="10"/>
      <c r="E31" s="2"/>
      <c r="F31" s="20"/>
      <c r="G31" s="25">
        <f t="shared" si="0"/>
        <v>0</v>
      </c>
      <c r="H31" s="26"/>
      <c r="I31" s="25">
        <v>27</v>
      </c>
      <c r="J31" s="25">
        <v>0</v>
      </c>
      <c r="K31" s="2"/>
      <c r="L31" s="10"/>
      <c r="M31" s="31">
        <f t="shared" si="1"/>
        <v>0</v>
      </c>
      <c r="N31" s="32"/>
      <c r="O31" s="31">
        <v>27</v>
      </c>
      <c r="P31" s="31">
        <v>0</v>
      </c>
      <c r="Q31" s="2"/>
      <c r="R31" s="11"/>
      <c r="S31" s="38">
        <f t="shared" si="2"/>
        <v>0</v>
      </c>
      <c r="T31" s="39"/>
      <c r="U31" s="38">
        <v>27</v>
      </c>
      <c r="V31" s="38">
        <v>0</v>
      </c>
      <c r="W31" s="2"/>
      <c r="X31" s="42">
        <f t="shared" si="4"/>
        <v>0</v>
      </c>
      <c r="Y31" s="44">
        <f t="shared" si="4"/>
        <v>0</v>
      </c>
      <c r="Z31" s="42">
        <f t="shared" si="4"/>
        <v>0</v>
      </c>
      <c r="AA31" s="46">
        <f t="shared" si="5"/>
        <v>0</v>
      </c>
      <c r="AB31" s="47">
        <f t="shared" si="6"/>
        <v>0</v>
      </c>
      <c r="AC31" s="49">
        <f t="shared" si="3"/>
        <v>19</v>
      </c>
    </row>
    <row r="32" spans="1:29" ht="15.75" x14ac:dyDescent="0.25">
      <c r="A32" s="4"/>
      <c r="B32" s="10"/>
      <c r="C32" s="10"/>
      <c r="D32" s="10"/>
      <c r="E32" s="2"/>
      <c r="F32" s="20"/>
      <c r="G32" s="25">
        <f t="shared" si="0"/>
        <v>0</v>
      </c>
      <c r="H32" s="26"/>
      <c r="I32" s="25">
        <v>28</v>
      </c>
      <c r="J32" s="25">
        <v>0</v>
      </c>
      <c r="K32" s="2"/>
      <c r="L32" s="10"/>
      <c r="M32" s="31">
        <f t="shared" si="1"/>
        <v>0</v>
      </c>
      <c r="N32" s="32"/>
      <c r="O32" s="31">
        <v>28</v>
      </c>
      <c r="P32" s="31">
        <v>0</v>
      </c>
      <c r="Q32" s="2"/>
      <c r="R32" s="11"/>
      <c r="S32" s="38">
        <f t="shared" si="2"/>
        <v>0</v>
      </c>
      <c r="T32" s="39"/>
      <c r="U32" s="38">
        <v>28</v>
      </c>
      <c r="V32" s="38">
        <v>0</v>
      </c>
      <c r="W32" s="2"/>
      <c r="X32" s="42">
        <f t="shared" si="4"/>
        <v>0</v>
      </c>
      <c r="Y32" s="44">
        <f t="shared" si="4"/>
        <v>0</v>
      </c>
      <c r="Z32" s="42">
        <f t="shared" si="4"/>
        <v>0</v>
      </c>
      <c r="AA32" s="46">
        <f t="shared" si="5"/>
        <v>0</v>
      </c>
      <c r="AB32" s="47">
        <f t="shared" si="6"/>
        <v>0</v>
      </c>
      <c r="AC32" s="49">
        <f t="shared" si="3"/>
        <v>19</v>
      </c>
    </row>
    <row r="33" spans="1:29" ht="15.75" x14ac:dyDescent="0.25">
      <c r="A33" s="4"/>
      <c r="B33" s="10"/>
      <c r="C33" s="10"/>
      <c r="D33" s="10"/>
      <c r="E33" s="2"/>
      <c r="F33" s="20"/>
      <c r="G33" s="25">
        <f t="shared" si="0"/>
        <v>0</v>
      </c>
      <c r="H33" s="26"/>
      <c r="I33" s="25">
        <v>29</v>
      </c>
      <c r="J33" s="25">
        <v>0</v>
      </c>
      <c r="K33" s="2"/>
      <c r="L33" s="10"/>
      <c r="M33" s="31">
        <f t="shared" si="1"/>
        <v>0</v>
      </c>
      <c r="N33" s="32"/>
      <c r="O33" s="31">
        <v>29</v>
      </c>
      <c r="P33" s="31">
        <v>0</v>
      </c>
      <c r="Q33" s="2"/>
      <c r="R33" s="11"/>
      <c r="S33" s="38">
        <f t="shared" si="2"/>
        <v>0</v>
      </c>
      <c r="T33" s="39"/>
      <c r="U33" s="38">
        <v>29</v>
      </c>
      <c r="V33" s="38">
        <v>0</v>
      </c>
      <c r="W33" s="2"/>
      <c r="X33" s="42">
        <f t="shared" si="4"/>
        <v>0</v>
      </c>
      <c r="Y33" s="44">
        <f t="shared" si="4"/>
        <v>0</v>
      </c>
      <c r="Z33" s="42">
        <f t="shared" si="4"/>
        <v>0</v>
      </c>
      <c r="AA33" s="46">
        <f t="shared" si="5"/>
        <v>0</v>
      </c>
      <c r="AB33" s="47">
        <f t="shared" si="6"/>
        <v>0</v>
      </c>
      <c r="AC33" s="49">
        <f t="shared" si="3"/>
        <v>19</v>
      </c>
    </row>
  </sheetData>
  <mergeCells count="4">
    <mergeCell ref="R3:V3"/>
    <mergeCell ref="X3:AC3"/>
    <mergeCell ref="F3:J3"/>
    <mergeCell ref="L3:P3"/>
  </mergeCells>
  <conditionalFormatting sqref="AA5:AA33">
    <cfRule type="top10" dxfId="17" priority="1" rank="15"/>
  </conditionalFormatting>
  <conditionalFormatting sqref="AA6:AA33">
    <cfRule type="top10" dxfId="16" priority="2" rank="15"/>
  </conditionalFormatting>
  <conditionalFormatting sqref="AC5:AC33">
    <cfRule type="top10" dxfId="15" priority="3" bottom="1" rank="1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zoomScale="77" zoomScaleNormal="77" workbookViewId="0">
      <selection activeCell="AA33" sqref="AA33"/>
    </sheetView>
  </sheetViews>
  <sheetFormatPr defaultRowHeight="15" x14ac:dyDescent="0.25"/>
  <cols>
    <col min="1" max="1" width="1.7109375" customWidth="1"/>
    <col min="3" max="3" width="16.140625" customWidth="1"/>
    <col min="4" max="4" width="27.5703125" customWidth="1"/>
    <col min="5" max="5" width="2" customWidth="1"/>
    <col min="7" max="7" width="16.28515625" customWidth="1"/>
    <col min="11" max="11" width="1.85546875" customWidth="1"/>
    <col min="13" max="13" width="16" customWidth="1"/>
    <col min="17" max="17" width="1.85546875" customWidth="1"/>
    <col min="23" max="23" width="2" customWidth="1"/>
    <col min="25" max="25" width="15.85546875" customWidth="1"/>
    <col min="26" max="26" width="18.42578125" customWidth="1"/>
    <col min="27" max="27" width="13.140625" customWidth="1"/>
    <col min="28" max="28" width="13.7109375" customWidth="1"/>
    <col min="29" max="29" width="19.140625" customWidth="1"/>
  </cols>
  <sheetData>
    <row r="1" spans="1:29" ht="20.25" x14ac:dyDescent="0.3">
      <c r="A1" s="1"/>
      <c r="B1" s="5" t="s">
        <v>0</v>
      </c>
      <c r="C1" s="12"/>
      <c r="D1" s="12"/>
      <c r="E1" s="12"/>
      <c r="F1" s="12"/>
      <c r="G1" s="2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21" thickBot="1" x14ac:dyDescent="0.35">
      <c r="A2" s="1"/>
      <c r="B2" s="6"/>
      <c r="C2" s="13" t="s">
        <v>43</v>
      </c>
      <c r="D2" s="6"/>
      <c r="E2" s="6"/>
      <c r="F2" s="6"/>
      <c r="G2" s="2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9.5" thickBot="1" x14ac:dyDescent="0.3">
      <c r="A3" s="2"/>
      <c r="B3" s="7" t="s">
        <v>44</v>
      </c>
      <c r="C3" s="14"/>
      <c r="D3" s="16"/>
      <c r="E3" s="2"/>
      <c r="F3" s="65" t="s">
        <v>2</v>
      </c>
      <c r="G3" s="66"/>
      <c r="H3" s="66"/>
      <c r="I3" s="66"/>
      <c r="J3" s="67"/>
      <c r="K3" s="2"/>
      <c r="L3" s="68" t="s">
        <v>45</v>
      </c>
      <c r="M3" s="69"/>
      <c r="N3" s="69"/>
      <c r="O3" s="69"/>
      <c r="P3" s="70"/>
      <c r="Q3" s="2"/>
      <c r="R3" s="59" t="s">
        <v>4</v>
      </c>
      <c r="S3" s="60"/>
      <c r="T3" s="60"/>
      <c r="U3" s="60"/>
      <c r="V3" s="61"/>
      <c r="W3" s="2"/>
      <c r="X3" s="62" t="s">
        <v>5</v>
      </c>
      <c r="Y3" s="63"/>
      <c r="Z3" s="63"/>
      <c r="AA3" s="63"/>
      <c r="AB3" s="63"/>
      <c r="AC3" s="64"/>
    </row>
    <row r="4" spans="1:29" ht="44.25" thickBot="1" x14ac:dyDescent="0.3">
      <c r="A4" s="3"/>
      <c r="B4" s="8" t="s">
        <v>6</v>
      </c>
      <c r="C4" s="15" t="s">
        <v>7</v>
      </c>
      <c r="D4" s="17" t="s">
        <v>8</v>
      </c>
      <c r="E4" s="3"/>
      <c r="F4" s="18" t="s">
        <v>9</v>
      </c>
      <c r="G4" s="23" t="s">
        <v>10</v>
      </c>
      <c r="H4" s="23" t="s">
        <v>11</v>
      </c>
      <c r="I4" s="23" t="s">
        <v>12</v>
      </c>
      <c r="J4" s="27" t="s">
        <v>13</v>
      </c>
      <c r="K4" s="28"/>
      <c r="L4" s="8" t="s">
        <v>9</v>
      </c>
      <c r="M4" s="29" t="s">
        <v>10</v>
      </c>
      <c r="N4" s="15" t="s">
        <v>11</v>
      </c>
      <c r="O4" s="29" t="s">
        <v>12</v>
      </c>
      <c r="P4" s="33" t="s">
        <v>13</v>
      </c>
      <c r="Q4" s="28"/>
      <c r="R4" s="34" t="s">
        <v>9</v>
      </c>
      <c r="S4" s="36" t="s">
        <v>10</v>
      </c>
      <c r="T4" s="36" t="s">
        <v>11</v>
      </c>
      <c r="U4" s="36" t="s">
        <v>12</v>
      </c>
      <c r="V4" s="40" t="s">
        <v>13</v>
      </c>
      <c r="W4" s="28"/>
      <c r="X4" s="41" t="s">
        <v>6</v>
      </c>
      <c r="Y4" s="43" t="s">
        <v>14</v>
      </c>
      <c r="Z4" s="45" t="s">
        <v>8</v>
      </c>
      <c r="AA4" s="45" t="s">
        <v>15</v>
      </c>
      <c r="AB4" s="45" t="s">
        <v>16</v>
      </c>
      <c r="AC4" s="48" t="s">
        <v>17</v>
      </c>
    </row>
    <row r="5" spans="1:29" ht="15.75" x14ac:dyDescent="0.25">
      <c r="A5" s="2"/>
      <c r="B5" s="51">
        <v>100</v>
      </c>
      <c r="C5" s="9" t="s">
        <v>46</v>
      </c>
      <c r="D5" s="9" t="s">
        <v>19</v>
      </c>
      <c r="E5" s="2"/>
      <c r="F5" s="19">
        <v>110</v>
      </c>
      <c r="G5" s="24" t="str">
        <f t="shared" ref="G5:G21" si="0">IF(ISNA(VLOOKUP(F5, $B$5:$C$83,2,FALSE)),0,VLOOKUP(F5, $B$5:$C$83,2,FALSE))</f>
        <v>Peter Berta</v>
      </c>
      <c r="H5" s="26">
        <v>4.7222222222222223E-3</v>
      </c>
      <c r="I5" s="24">
        <v>1</v>
      </c>
      <c r="J5" s="24">
        <v>20</v>
      </c>
      <c r="K5" s="2"/>
      <c r="L5" s="10">
        <v>110</v>
      </c>
      <c r="M5" s="30" t="str">
        <f t="shared" ref="M5:M21" si="1">IF(ISNA(VLOOKUP(L5, $B$5:$C$83,2,FALSE)),0,VLOOKUP(L5, $B$5:$C$83,2,FALSE))</f>
        <v>Peter Berta</v>
      </c>
      <c r="N5" s="32">
        <v>1.0995370370370371E-2</v>
      </c>
      <c r="O5" s="30">
        <v>1</v>
      </c>
      <c r="P5" s="30">
        <v>20</v>
      </c>
      <c r="Q5" s="2"/>
      <c r="R5" s="35"/>
      <c r="S5" s="37">
        <f t="shared" ref="S5:S21" si="2">IF(ISNA(VLOOKUP(R5, $B$5:$C$83,2,FALSE)),0,VLOOKUP(R5, $B$5:$C$83,2,FALSE))</f>
        <v>0</v>
      </c>
      <c r="T5" s="39"/>
      <c r="U5" s="37">
        <v>1</v>
      </c>
      <c r="V5" s="37">
        <v>20</v>
      </c>
      <c r="W5" s="2"/>
      <c r="X5" s="42">
        <f>B5</f>
        <v>100</v>
      </c>
      <c r="Y5" s="42" t="str">
        <f>C5</f>
        <v>Filip Gerthofer</v>
      </c>
      <c r="Z5" s="42" t="str">
        <f>D5</f>
        <v>Zohor</v>
      </c>
      <c r="AA5" s="46">
        <f>IF(ISNA(VLOOKUP(X5,$F$5:$J$19,5,FALSE)),0,VLOOKUP(X5,$F$5:$J$19,5,FALSE))+IF(ISNA(VLOOKUP(X5,$L$5:$P$19,5,FALSE)),0,VLOOKUP(X5,$L$5:$P$19,5,FALSE))+IF(ISNA(VLOOKUP(X5,$R$5:$V$19,5,FALSE)),0,VLOOKUP(X5,$R$5:$V$19,5,FALSE))</f>
        <v>28</v>
      </c>
      <c r="AB5" s="47">
        <f>IF(ISNA(VLOOKUP(X5,$F$5:$J$19,3,FALSE)),0,VLOOKUP(X5,$F$5:$J$19,3,FALSE))+IF(ISNA(VLOOKUP(X5,$L$5:$P$19,3,FALSE)),0,VLOOKUP(X5,$L$5:$P$19,3,FALSE)+IF(ISNA(VLOOKUP(X5,$R$5:$V$19,3,FALSE)),0,VLOOKUP(X5,$R$5:$V$19,3,FALSE)))</f>
        <v>1.6099537037037037E-2</v>
      </c>
      <c r="AC5" s="49">
        <f t="shared" ref="AC5:AC21" si="3">RANK(AA5,$AA$5:$AA$21,0)</f>
        <v>2</v>
      </c>
    </row>
    <row r="6" spans="1:29" ht="15.75" x14ac:dyDescent="0.25">
      <c r="A6" s="2"/>
      <c r="B6" s="52">
        <v>101</v>
      </c>
      <c r="C6" s="10" t="s">
        <v>47</v>
      </c>
      <c r="D6" s="10" t="s">
        <v>19</v>
      </c>
      <c r="E6" s="2"/>
      <c r="F6" s="20">
        <v>100</v>
      </c>
      <c r="G6" s="25" t="str">
        <f t="shared" si="0"/>
        <v>Filip Gerthofer</v>
      </c>
      <c r="H6" s="26">
        <v>4.7685185185185183E-3</v>
      </c>
      <c r="I6" s="25">
        <v>2</v>
      </c>
      <c r="J6" s="25">
        <v>14</v>
      </c>
      <c r="K6" s="2"/>
      <c r="L6" s="10">
        <v>100</v>
      </c>
      <c r="M6" s="31" t="str">
        <f t="shared" si="1"/>
        <v>Filip Gerthofer</v>
      </c>
      <c r="N6" s="53">
        <v>1.1331018518518518E-2</v>
      </c>
      <c r="O6" s="31">
        <v>2</v>
      </c>
      <c r="P6" s="31">
        <v>14</v>
      </c>
      <c r="Q6" s="2"/>
      <c r="R6" s="11"/>
      <c r="S6" s="38">
        <f t="shared" si="2"/>
        <v>0</v>
      </c>
      <c r="T6" s="39"/>
      <c r="U6" s="38">
        <v>2</v>
      </c>
      <c r="V6" s="38">
        <v>14</v>
      </c>
      <c r="W6" s="2"/>
      <c r="X6" s="42">
        <f t="shared" ref="X6:Z21" si="4">B6</f>
        <v>101</v>
      </c>
      <c r="Y6" s="44" t="str">
        <f t="shared" si="4"/>
        <v>Martin Mravík</v>
      </c>
      <c r="Z6" s="42" t="str">
        <f t="shared" si="4"/>
        <v>Zohor</v>
      </c>
      <c r="AA6" s="46">
        <f t="shared" ref="AA6:AA21" si="5">IF(ISNA(VLOOKUP(X6,$F$5:$J$19,5,FALSE)),0,VLOOKUP(X6,$F$5:$J$19,5,FALSE))+IF(ISNA(VLOOKUP(X6,$L$5:$P$19,5,FALSE)),0,VLOOKUP(X6,$L$5:$P$19,5,FALSE))+IF(ISNA(VLOOKUP(X6,$R$5:$V$19,5,FALSE)),0,VLOOKUP(X6,$R$5:$V$19,5,FALSE))</f>
        <v>17</v>
      </c>
      <c r="AB6" s="47">
        <f t="shared" ref="AB6:AB21" si="6">IF(ISNA(VLOOKUP(X6,$F$5:$J$19,3,FALSE)),0,VLOOKUP(X6,$F$5:$J$19,3,FALSE))+IF(ISNA(VLOOKUP(X6,$L$5:$P$19,3,FALSE)),0,VLOOKUP(X6,$L$5:$P$19,3,FALSE)+IF(ISNA(VLOOKUP(X6,$R$5:$V$19,3,FALSE)),0,VLOOKUP(X6,$R$5:$V$19,3,FALSE)))</f>
        <v>1.9074074074074077E-2</v>
      </c>
      <c r="AC6" s="49">
        <f t="shared" si="3"/>
        <v>6</v>
      </c>
    </row>
    <row r="7" spans="1:29" ht="15.75" x14ac:dyDescent="0.25">
      <c r="A7" s="2"/>
      <c r="B7" s="52">
        <v>102</v>
      </c>
      <c r="C7" s="10" t="s">
        <v>48</v>
      </c>
      <c r="D7" s="10" t="s">
        <v>24</v>
      </c>
      <c r="E7" s="2"/>
      <c r="F7" s="20">
        <v>109</v>
      </c>
      <c r="G7" s="25" t="str">
        <f t="shared" si="0"/>
        <v>David Černovský</v>
      </c>
      <c r="H7" s="26">
        <v>4.9537037037037041E-3</v>
      </c>
      <c r="I7" s="25">
        <v>3</v>
      </c>
      <c r="J7" s="25">
        <v>13</v>
      </c>
      <c r="K7" s="2"/>
      <c r="L7" s="10">
        <v>114</v>
      </c>
      <c r="M7" s="31" t="str">
        <f t="shared" si="1"/>
        <v>Patrik Bogdalík</v>
      </c>
      <c r="N7" s="53">
        <v>1.1504629629629629E-2</v>
      </c>
      <c r="O7" s="31">
        <v>3</v>
      </c>
      <c r="P7" s="31">
        <v>13</v>
      </c>
      <c r="Q7" s="2"/>
      <c r="R7" s="11"/>
      <c r="S7" s="38">
        <f t="shared" si="2"/>
        <v>0</v>
      </c>
      <c r="T7" s="39"/>
      <c r="U7" s="38">
        <v>3</v>
      </c>
      <c r="V7" s="38">
        <v>13</v>
      </c>
      <c r="W7" s="2"/>
      <c r="X7" s="42">
        <f t="shared" si="4"/>
        <v>102</v>
      </c>
      <c r="Y7" s="44" t="str">
        <f t="shared" si="4"/>
        <v>Denis Šišulák</v>
      </c>
      <c r="Z7" s="42" t="str">
        <f t="shared" si="4"/>
        <v>Studienka</v>
      </c>
      <c r="AA7" s="46">
        <f t="shared" si="5"/>
        <v>22</v>
      </c>
      <c r="AB7" s="47">
        <f t="shared" si="6"/>
        <v>1.7905092592592591E-2</v>
      </c>
      <c r="AC7" s="49">
        <f t="shared" si="3"/>
        <v>4</v>
      </c>
    </row>
    <row r="8" spans="1:29" ht="15.75" x14ac:dyDescent="0.25">
      <c r="A8" s="2"/>
      <c r="B8" s="52">
        <v>103</v>
      </c>
      <c r="C8" s="10" t="s">
        <v>49</v>
      </c>
      <c r="D8" s="10" t="s">
        <v>24</v>
      </c>
      <c r="E8" s="2"/>
      <c r="F8" s="20">
        <v>107</v>
      </c>
      <c r="G8" s="25" t="str">
        <f t="shared" si="0"/>
        <v>Martin Vigoda</v>
      </c>
      <c r="H8" s="26">
        <v>5.0925925925925921E-3</v>
      </c>
      <c r="I8" s="25">
        <v>4</v>
      </c>
      <c r="J8" s="25">
        <v>12</v>
      </c>
      <c r="K8" s="2"/>
      <c r="L8" s="10">
        <v>109</v>
      </c>
      <c r="M8" s="31" t="str">
        <f t="shared" si="1"/>
        <v>David Černovský</v>
      </c>
      <c r="N8" s="53">
        <v>1.1631944444444445E-2</v>
      </c>
      <c r="O8" s="31">
        <v>4</v>
      </c>
      <c r="P8" s="31">
        <v>12</v>
      </c>
      <c r="Q8" s="2"/>
      <c r="R8" s="11"/>
      <c r="S8" s="38">
        <f t="shared" si="2"/>
        <v>0</v>
      </c>
      <c r="T8" s="39"/>
      <c r="U8" s="38">
        <v>4</v>
      </c>
      <c r="V8" s="38">
        <v>12</v>
      </c>
      <c r="W8" s="2"/>
      <c r="X8" s="42">
        <f t="shared" si="4"/>
        <v>103</v>
      </c>
      <c r="Y8" s="44" t="str">
        <f t="shared" si="4"/>
        <v>Niko Durčák</v>
      </c>
      <c r="Z8" s="42" t="str">
        <f t="shared" si="4"/>
        <v>Studienka</v>
      </c>
      <c r="AA8" s="46">
        <f t="shared" si="5"/>
        <v>10</v>
      </c>
      <c r="AB8" s="47">
        <f t="shared" si="6"/>
        <v>5.3125000000000004E-3</v>
      </c>
      <c r="AC8" s="49">
        <f t="shared" si="3"/>
        <v>11</v>
      </c>
    </row>
    <row r="9" spans="1:29" ht="15.75" x14ac:dyDescent="0.25">
      <c r="A9" s="2"/>
      <c r="B9" s="52">
        <v>104</v>
      </c>
      <c r="C9" s="10" t="s">
        <v>50</v>
      </c>
      <c r="D9" s="10" t="s">
        <v>24</v>
      </c>
      <c r="E9" s="2"/>
      <c r="F9" s="20">
        <v>102</v>
      </c>
      <c r="G9" s="25" t="str">
        <f t="shared" si="0"/>
        <v>Denis Šišulák</v>
      </c>
      <c r="H9" s="26">
        <v>5.2546296296296299E-3</v>
      </c>
      <c r="I9" s="25">
        <v>5</v>
      </c>
      <c r="J9" s="25">
        <v>11</v>
      </c>
      <c r="K9" s="2"/>
      <c r="L9" s="10">
        <v>102</v>
      </c>
      <c r="M9" s="31" t="str">
        <f t="shared" si="1"/>
        <v>Denis Šišulák</v>
      </c>
      <c r="N9" s="53">
        <v>1.2650462962962962E-2</v>
      </c>
      <c r="O9" s="31">
        <v>5</v>
      </c>
      <c r="P9" s="31">
        <v>11</v>
      </c>
      <c r="Q9" s="2"/>
      <c r="R9" s="11"/>
      <c r="S9" s="38">
        <f t="shared" si="2"/>
        <v>0</v>
      </c>
      <c r="T9" s="39"/>
      <c r="U9" s="38">
        <v>5</v>
      </c>
      <c r="V9" s="38">
        <v>11</v>
      </c>
      <c r="W9" s="2"/>
      <c r="X9" s="42">
        <f t="shared" si="4"/>
        <v>104</v>
      </c>
      <c r="Y9" s="44" t="str">
        <f t="shared" si="4"/>
        <v>Ján Šlosar</v>
      </c>
      <c r="Z9" s="42" t="str">
        <f t="shared" si="4"/>
        <v>Studienka</v>
      </c>
      <c r="AA9" s="46">
        <f t="shared" si="5"/>
        <v>13</v>
      </c>
      <c r="AB9" s="47">
        <f t="shared" si="6"/>
        <v>1.9907407407407408E-2</v>
      </c>
      <c r="AC9" s="49">
        <f t="shared" si="3"/>
        <v>7</v>
      </c>
    </row>
    <row r="10" spans="1:29" ht="15.75" x14ac:dyDescent="0.25">
      <c r="A10" s="2"/>
      <c r="B10" s="52">
        <v>105</v>
      </c>
      <c r="C10" s="10" t="s">
        <v>51</v>
      </c>
      <c r="D10" s="10" t="s">
        <v>24</v>
      </c>
      <c r="E10" s="2"/>
      <c r="F10" s="20">
        <v>103</v>
      </c>
      <c r="G10" s="25" t="str">
        <f t="shared" si="0"/>
        <v>Niko Durčák</v>
      </c>
      <c r="H10" s="26">
        <v>5.3125000000000004E-3</v>
      </c>
      <c r="I10" s="25">
        <v>6</v>
      </c>
      <c r="J10" s="25">
        <v>10</v>
      </c>
      <c r="K10" s="2"/>
      <c r="L10" s="10">
        <v>101</v>
      </c>
      <c r="M10" s="31" t="str">
        <f t="shared" si="1"/>
        <v>Martin Mravík</v>
      </c>
      <c r="N10" s="53">
        <v>1.3136574074074077E-2</v>
      </c>
      <c r="O10" s="31">
        <v>6</v>
      </c>
      <c r="P10" s="31">
        <v>10</v>
      </c>
      <c r="Q10" s="2"/>
      <c r="R10" s="11"/>
      <c r="S10" s="38">
        <f t="shared" si="2"/>
        <v>0</v>
      </c>
      <c r="T10" s="39"/>
      <c r="U10" s="38">
        <v>6</v>
      </c>
      <c r="V10" s="38">
        <v>10</v>
      </c>
      <c r="W10" s="2"/>
      <c r="X10" s="42">
        <f t="shared" si="4"/>
        <v>105</v>
      </c>
      <c r="Y10" s="44" t="str">
        <f t="shared" si="4"/>
        <v>Branko Svoren</v>
      </c>
      <c r="Z10" s="42" t="str">
        <f t="shared" si="4"/>
        <v>Studienka</v>
      </c>
      <c r="AA10" s="46">
        <f t="shared" si="5"/>
        <v>8</v>
      </c>
      <c r="AB10" s="47">
        <f t="shared" si="6"/>
        <v>5.8796296296296296E-3</v>
      </c>
      <c r="AC10" s="49">
        <f t="shared" si="3"/>
        <v>12</v>
      </c>
    </row>
    <row r="11" spans="1:29" ht="15.75" x14ac:dyDescent="0.25">
      <c r="A11" s="2"/>
      <c r="B11" s="52">
        <v>106</v>
      </c>
      <c r="C11" s="10" t="s">
        <v>52</v>
      </c>
      <c r="D11" s="10" t="s">
        <v>24</v>
      </c>
      <c r="E11" s="2"/>
      <c r="F11" s="20">
        <v>111</v>
      </c>
      <c r="G11" s="25" t="str">
        <f t="shared" si="0"/>
        <v>Samuel Havlík</v>
      </c>
      <c r="H11" s="26">
        <v>5.5208333333333333E-3</v>
      </c>
      <c r="I11" s="25">
        <v>7</v>
      </c>
      <c r="J11" s="25">
        <v>9</v>
      </c>
      <c r="K11" s="2"/>
      <c r="L11" s="10">
        <v>111</v>
      </c>
      <c r="M11" s="31" t="str">
        <f t="shared" si="1"/>
        <v>Samuel Havlík</v>
      </c>
      <c r="N11" s="53">
        <v>1.3657407407407408E-2</v>
      </c>
      <c r="O11" s="31">
        <v>7</v>
      </c>
      <c r="P11" s="31">
        <v>9</v>
      </c>
      <c r="Q11" s="2"/>
      <c r="R11" s="11"/>
      <c r="S11" s="38">
        <f t="shared" si="2"/>
        <v>0</v>
      </c>
      <c r="T11" s="39"/>
      <c r="U11" s="38">
        <v>7</v>
      </c>
      <c r="V11" s="38">
        <v>9</v>
      </c>
      <c r="W11" s="2"/>
      <c r="X11" s="42">
        <f t="shared" si="4"/>
        <v>106</v>
      </c>
      <c r="Y11" s="44" t="str">
        <f t="shared" si="4"/>
        <v>Jakub Drahoš</v>
      </c>
      <c r="Z11" s="42" t="str">
        <f t="shared" si="4"/>
        <v>Studienka</v>
      </c>
      <c r="AA11" s="46">
        <f t="shared" si="5"/>
        <v>0</v>
      </c>
      <c r="AB11" s="47">
        <f t="shared" si="6"/>
        <v>0</v>
      </c>
      <c r="AC11" s="49">
        <f t="shared" si="3"/>
        <v>13</v>
      </c>
    </row>
    <row r="12" spans="1:29" ht="15.75" x14ac:dyDescent="0.25">
      <c r="A12" s="2"/>
      <c r="B12" s="52">
        <v>107</v>
      </c>
      <c r="C12" s="10" t="s">
        <v>53</v>
      </c>
      <c r="D12" s="10" t="s">
        <v>24</v>
      </c>
      <c r="E12" s="2"/>
      <c r="F12" s="20">
        <v>105</v>
      </c>
      <c r="G12" s="25" t="str">
        <f t="shared" si="0"/>
        <v>Branko Svoren</v>
      </c>
      <c r="H12" s="26">
        <v>5.8796296296296296E-3</v>
      </c>
      <c r="I12" s="25">
        <v>8</v>
      </c>
      <c r="J12" s="25">
        <v>8</v>
      </c>
      <c r="K12" s="2"/>
      <c r="L12" s="10">
        <v>108</v>
      </c>
      <c r="M12" s="31" t="str">
        <f t="shared" si="1"/>
        <v>Dominik Iľaš</v>
      </c>
      <c r="N12" s="53">
        <v>1.383101851851852E-2</v>
      </c>
      <c r="O12" s="31">
        <v>8</v>
      </c>
      <c r="P12" s="31">
        <v>8</v>
      </c>
      <c r="Q12" s="2"/>
      <c r="R12" s="11"/>
      <c r="S12" s="38">
        <f t="shared" si="2"/>
        <v>0</v>
      </c>
      <c r="T12" s="39"/>
      <c r="U12" s="38">
        <v>8</v>
      </c>
      <c r="V12" s="38">
        <v>8</v>
      </c>
      <c r="W12" s="2"/>
      <c r="X12" s="42">
        <f t="shared" si="4"/>
        <v>107</v>
      </c>
      <c r="Y12" s="44" t="str">
        <f t="shared" si="4"/>
        <v>Martin Vigoda</v>
      </c>
      <c r="Z12" s="42" t="str">
        <f t="shared" si="4"/>
        <v>Studienka</v>
      </c>
      <c r="AA12" s="46">
        <f t="shared" si="5"/>
        <v>12</v>
      </c>
      <c r="AB12" s="47">
        <f t="shared" si="6"/>
        <v>5.0925925925925921E-3</v>
      </c>
      <c r="AC12" s="49">
        <f t="shared" si="3"/>
        <v>10</v>
      </c>
    </row>
    <row r="13" spans="1:29" ht="15.75" x14ac:dyDescent="0.25">
      <c r="A13" s="2"/>
      <c r="B13" s="52">
        <v>108</v>
      </c>
      <c r="C13" s="10" t="s">
        <v>54</v>
      </c>
      <c r="D13" s="10" t="s">
        <v>24</v>
      </c>
      <c r="E13" s="2"/>
      <c r="F13" s="20">
        <v>101</v>
      </c>
      <c r="G13" s="25" t="str">
        <f t="shared" si="0"/>
        <v>Martin Mravík</v>
      </c>
      <c r="H13" s="26">
        <v>5.9375000000000009E-3</v>
      </c>
      <c r="I13" s="25">
        <v>9</v>
      </c>
      <c r="J13" s="25">
        <v>7</v>
      </c>
      <c r="K13" s="2"/>
      <c r="L13" s="10">
        <v>104</v>
      </c>
      <c r="M13" s="31" t="str">
        <f t="shared" si="1"/>
        <v>Ján Šlosar</v>
      </c>
      <c r="N13" s="53">
        <v>1.3969907407407408E-2</v>
      </c>
      <c r="O13" s="31">
        <v>9</v>
      </c>
      <c r="P13" s="31">
        <v>7</v>
      </c>
      <c r="Q13" s="2"/>
      <c r="R13" s="11"/>
      <c r="S13" s="38">
        <f t="shared" si="2"/>
        <v>0</v>
      </c>
      <c r="T13" s="39"/>
      <c r="U13" s="38">
        <v>9</v>
      </c>
      <c r="V13" s="38">
        <v>7</v>
      </c>
      <c r="W13" s="2"/>
      <c r="X13" s="42">
        <f t="shared" si="4"/>
        <v>108</v>
      </c>
      <c r="Y13" s="44" t="str">
        <f t="shared" si="4"/>
        <v>Dominik Iľaš</v>
      </c>
      <c r="Z13" s="42" t="str">
        <f t="shared" si="4"/>
        <v>Studienka</v>
      </c>
      <c r="AA13" s="46">
        <f t="shared" si="5"/>
        <v>13</v>
      </c>
      <c r="AB13" s="47">
        <f t="shared" si="6"/>
        <v>2.1053240740740744E-2</v>
      </c>
      <c r="AC13" s="49">
        <f t="shared" si="3"/>
        <v>7</v>
      </c>
    </row>
    <row r="14" spans="1:29" ht="15.75" x14ac:dyDescent="0.25">
      <c r="A14" s="2"/>
      <c r="B14" s="52">
        <v>109</v>
      </c>
      <c r="C14" s="10" t="s">
        <v>55</v>
      </c>
      <c r="D14" s="10" t="s">
        <v>32</v>
      </c>
      <c r="E14" s="2"/>
      <c r="F14" s="20">
        <v>104</v>
      </c>
      <c r="G14" s="25" t="str">
        <f t="shared" si="0"/>
        <v>Ján Šlosar</v>
      </c>
      <c r="H14" s="26">
        <v>5.9375000000000009E-3</v>
      </c>
      <c r="I14" s="25">
        <v>10</v>
      </c>
      <c r="J14" s="25">
        <v>6</v>
      </c>
      <c r="K14" s="2"/>
      <c r="L14" s="10"/>
      <c r="M14" s="31">
        <f t="shared" si="1"/>
        <v>0</v>
      </c>
      <c r="N14" s="10"/>
      <c r="O14" s="31">
        <v>10</v>
      </c>
      <c r="P14" s="31">
        <v>6</v>
      </c>
      <c r="Q14" s="2"/>
      <c r="R14" s="11"/>
      <c r="S14" s="38">
        <f t="shared" si="2"/>
        <v>0</v>
      </c>
      <c r="T14" s="39"/>
      <c r="U14" s="38">
        <v>10</v>
      </c>
      <c r="V14" s="38">
        <v>6</v>
      </c>
      <c r="W14" s="2"/>
      <c r="X14" s="42">
        <f t="shared" si="4"/>
        <v>109</v>
      </c>
      <c r="Y14" s="44" t="str">
        <f t="shared" si="4"/>
        <v>David Černovský</v>
      </c>
      <c r="Z14" s="42" t="str">
        <f t="shared" si="4"/>
        <v>Gajary</v>
      </c>
      <c r="AA14" s="46">
        <f t="shared" si="5"/>
        <v>25</v>
      </c>
      <c r="AB14" s="47">
        <f t="shared" si="6"/>
        <v>1.6585648148148148E-2</v>
      </c>
      <c r="AC14" s="49">
        <f t="shared" si="3"/>
        <v>3</v>
      </c>
    </row>
    <row r="15" spans="1:29" ht="15.75" x14ac:dyDescent="0.25">
      <c r="A15" s="2"/>
      <c r="B15" s="52">
        <v>110</v>
      </c>
      <c r="C15" s="10" t="s">
        <v>56</v>
      </c>
      <c r="D15" s="10" t="s">
        <v>57</v>
      </c>
      <c r="E15" s="2"/>
      <c r="F15" s="20">
        <v>108</v>
      </c>
      <c r="G15" s="25" t="str">
        <f t="shared" si="0"/>
        <v>Dominik Iľaš</v>
      </c>
      <c r="H15" s="26">
        <v>7.2222222222222228E-3</v>
      </c>
      <c r="I15" s="25">
        <v>11</v>
      </c>
      <c r="J15" s="25">
        <v>5</v>
      </c>
      <c r="K15" s="2"/>
      <c r="L15" s="10"/>
      <c r="M15" s="31">
        <f t="shared" si="1"/>
        <v>0</v>
      </c>
      <c r="N15" s="10"/>
      <c r="O15" s="31">
        <v>11</v>
      </c>
      <c r="P15" s="31">
        <v>5</v>
      </c>
      <c r="Q15" s="2"/>
      <c r="R15" s="11"/>
      <c r="S15" s="38">
        <f t="shared" si="2"/>
        <v>0</v>
      </c>
      <c r="T15" s="39"/>
      <c r="U15" s="38">
        <v>11</v>
      </c>
      <c r="V15" s="38">
        <v>5</v>
      </c>
      <c r="W15" s="2"/>
      <c r="X15" s="42">
        <f t="shared" si="4"/>
        <v>110</v>
      </c>
      <c r="Y15" s="44" t="str">
        <f t="shared" si="4"/>
        <v>Peter Berta</v>
      </c>
      <c r="Z15" s="42" t="str">
        <f t="shared" si="4"/>
        <v>Záhorská Bystrica</v>
      </c>
      <c r="AA15" s="46">
        <f t="shared" si="5"/>
        <v>40</v>
      </c>
      <c r="AB15" s="47">
        <f t="shared" si="6"/>
        <v>1.5717592592592592E-2</v>
      </c>
      <c r="AC15" s="49">
        <f t="shared" si="3"/>
        <v>1</v>
      </c>
    </row>
    <row r="16" spans="1:29" ht="15.75" x14ac:dyDescent="0.25">
      <c r="A16" s="2"/>
      <c r="B16" s="10">
        <v>111</v>
      </c>
      <c r="C16" s="10" t="s">
        <v>58</v>
      </c>
      <c r="D16" s="10" t="s">
        <v>32</v>
      </c>
      <c r="E16" s="2"/>
      <c r="F16" s="20"/>
      <c r="G16" s="25">
        <f t="shared" si="0"/>
        <v>0</v>
      </c>
      <c r="H16" s="26"/>
      <c r="I16" s="25">
        <v>12</v>
      </c>
      <c r="J16" s="25">
        <v>4</v>
      </c>
      <c r="K16" s="2"/>
      <c r="L16" s="10"/>
      <c r="M16" s="31">
        <f t="shared" si="1"/>
        <v>0</v>
      </c>
      <c r="N16" s="10"/>
      <c r="O16" s="31">
        <v>12</v>
      </c>
      <c r="P16" s="31">
        <v>4</v>
      </c>
      <c r="Q16" s="2"/>
      <c r="R16" s="11"/>
      <c r="S16" s="38">
        <f t="shared" si="2"/>
        <v>0</v>
      </c>
      <c r="T16" s="39"/>
      <c r="U16" s="38">
        <v>12</v>
      </c>
      <c r="V16" s="38">
        <v>4</v>
      </c>
      <c r="W16" s="2"/>
      <c r="X16" s="42">
        <f t="shared" si="4"/>
        <v>111</v>
      </c>
      <c r="Y16" s="44" t="str">
        <f t="shared" si="4"/>
        <v>Samuel Havlík</v>
      </c>
      <c r="Z16" s="42" t="str">
        <f t="shared" si="4"/>
        <v>Gajary</v>
      </c>
      <c r="AA16" s="46">
        <f t="shared" si="5"/>
        <v>18</v>
      </c>
      <c r="AB16" s="47">
        <f t="shared" si="6"/>
        <v>1.9178240740740742E-2</v>
      </c>
      <c r="AC16" s="49">
        <f t="shared" si="3"/>
        <v>5</v>
      </c>
    </row>
    <row r="17" spans="1:29" ht="15.75" x14ac:dyDescent="0.25">
      <c r="A17" s="4"/>
      <c r="B17" s="11">
        <v>112</v>
      </c>
      <c r="C17" s="10" t="s">
        <v>59</v>
      </c>
      <c r="D17" s="10" t="s">
        <v>19</v>
      </c>
      <c r="E17" s="2"/>
      <c r="F17" s="20"/>
      <c r="G17" s="25">
        <f t="shared" si="0"/>
        <v>0</v>
      </c>
      <c r="H17" s="26"/>
      <c r="I17" s="25">
        <v>13</v>
      </c>
      <c r="J17" s="25">
        <v>3</v>
      </c>
      <c r="K17" s="2"/>
      <c r="L17" s="10"/>
      <c r="M17" s="31">
        <f t="shared" si="1"/>
        <v>0</v>
      </c>
      <c r="N17" s="10"/>
      <c r="O17" s="31">
        <v>13</v>
      </c>
      <c r="P17" s="31">
        <v>3</v>
      </c>
      <c r="Q17" s="2"/>
      <c r="R17" s="11"/>
      <c r="S17" s="38">
        <f t="shared" si="2"/>
        <v>0</v>
      </c>
      <c r="T17" s="39"/>
      <c r="U17" s="38">
        <v>13</v>
      </c>
      <c r="V17" s="38">
        <v>3</v>
      </c>
      <c r="W17" s="2"/>
      <c r="X17" s="42">
        <f t="shared" si="4"/>
        <v>112</v>
      </c>
      <c r="Y17" s="44" t="str">
        <f t="shared" si="4"/>
        <v>Filip Ondrejkovič</v>
      </c>
      <c r="Z17" s="42" t="str">
        <f t="shared" si="4"/>
        <v>Zohor</v>
      </c>
      <c r="AA17" s="46">
        <f t="shared" si="5"/>
        <v>0</v>
      </c>
      <c r="AB17" s="47">
        <f t="shared" si="6"/>
        <v>0</v>
      </c>
      <c r="AC17" s="49">
        <f t="shared" si="3"/>
        <v>13</v>
      </c>
    </row>
    <row r="18" spans="1:29" ht="15.75" x14ac:dyDescent="0.25">
      <c r="A18" s="4"/>
      <c r="B18" s="11">
        <v>113</v>
      </c>
      <c r="C18" s="10" t="s">
        <v>60</v>
      </c>
      <c r="D18" s="10" t="s">
        <v>19</v>
      </c>
      <c r="E18" s="2"/>
      <c r="F18" s="20"/>
      <c r="G18" s="25">
        <f t="shared" si="0"/>
        <v>0</v>
      </c>
      <c r="H18" s="26"/>
      <c r="I18" s="25">
        <v>14</v>
      </c>
      <c r="J18" s="25">
        <v>2</v>
      </c>
      <c r="K18" s="2"/>
      <c r="L18" s="10"/>
      <c r="M18" s="31">
        <f t="shared" si="1"/>
        <v>0</v>
      </c>
      <c r="N18" s="10"/>
      <c r="O18" s="31">
        <v>14</v>
      </c>
      <c r="P18" s="31">
        <v>2</v>
      </c>
      <c r="Q18" s="2"/>
      <c r="R18" s="11"/>
      <c r="S18" s="38">
        <f t="shared" si="2"/>
        <v>0</v>
      </c>
      <c r="T18" s="39"/>
      <c r="U18" s="38">
        <v>14</v>
      </c>
      <c r="V18" s="38">
        <v>2</v>
      </c>
      <c r="W18" s="2"/>
      <c r="X18" s="42">
        <f t="shared" si="4"/>
        <v>113</v>
      </c>
      <c r="Y18" s="44" t="str">
        <f t="shared" si="4"/>
        <v>Kristián Šupák</v>
      </c>
      <c r="Z18" s="42" t="str">
        <f t="shared" si="4"/>
        <v>Zohor</v>
      </c>
      <c r="AA18" s="46">
        <f t="shared" si="5"/>
        <v>0</v>
      </c>
      <c r="AB18" s="47">
        <f t="shared" si="6"/>
        <v>0</v>
      </c>
      <c r="AC18" s="49">
        <f t="shared" si="3"/>
        <v>13</v>
      </c>
    </row>
    <row r="19" spans="1:29" ht="15.75" x14ac:dyDescent="0.25">
      <c r="A19" s="4"/>
      <c r="B19" s="11">
        <v>114</v>
      </c>
      <c r="C19" s="10" t="s">
        <v>61</v>
      </c>
      <c r="D19" s="10" t="s">
        <v>32</v>
      </c>
      <c r="E19" s="2"/>
      <c r="F19" s="20"/>
      <c r="G19" s="25">
        <f t="shared" si="0"/>
        <v>0</v>
      </c>
      <c r="H19" s="26"/>
      <c r="I19" s="25">
        <v>15</v>
      </c>
      <c r="J19" s="25">
        <v>1</v>
      </c>
      <c r="K19" s="2"/>
      <c r="L19" s="10"/>
      <c r="M19" s="31">
        <f t="shared" si="1"/>
        <v>0</v>
      </c>
      <c r="N19" s="10"/>
      <c r="O19" s="31">
        <v>15</v>
      </c>
      <c r="P19" s="31">
        <v>1</v>
      </c>
      <c r="Q19" s="2"/>
      <c r="R19" s="11"/>
      <c r="S19" s="38">
        <f t="shared" si="2"/>
        <v>0</v>
      </c>
      <c r="T19" s="39"/>
      <c r="U19" s="38">
        <v>15</v>
      </c>
      <c r="V19" s="38">
        <v>1</v>
      </c>
      <c r="W19" s="2"/>
      <c r="X19" s="42">
        <f t="shared" si="4"/>
        <v>114</v>
      </c>
      <c r="Y19" s="44" t="str">
        <f t="shared" si="4"/>
        <v>Patrik Bogdalík</v>
      </c>
      <c r="Z19" s="42" t="str">
        <f t="shared" si="4"/>
        <v>Gajary</v>
      </c>
      <c r="AA19" s="46">
        <f t="shared" si="5"/>
        <v>13</v>
      </c>
      <c r="AB19" s="47">
        <f t="shared" si="6"/>
        <v>1.1504629629629629E-2</v>
      </c>
      <c r="AC19" s="49">
        <f t="shared" si="3"/>
        <v>7</v>
      </c>
    </row>
    <row r="20" spans="1:29" ht="15.75" x14ac:dyDescent="0.25">
      <c r="A20" s="4"/>
      <c r="B20" s="10"/>
      <c r="C20" s="10"/>
      <c r="D20" s="10"/>
      <c r="E20" s="2"/>
      <c r="F20" s="20"/>
      <c r="G20" s="25">
        <f t="shared" si="0"/>
        <v>0</v>
      </c>
      <c r="H20" s="26"/>
      <c r="I20" s="25">
        <v>16</v>
      </c>
      <c r="J20" s="25">
        <v>0</v>
      </c>
      <c r="K20" s="2"/>
      <c r="L20" s="10"/>
      <c r="M20" s="31">
        <f t="shared" si="1"/>
        <v>0</v>
      </c>
      <c r="N20" s="10"/>
      <c r="O20" s="31">
        <v>16</v>
      </c>
      <c r="P20" s="31">
        <v>0</v>
      </c>
      <c r="Q20" s="2"/>
      <c r="R20" s="11"/>
      <c r="S20" s="38">
        <f t="shared" si="2"/>
        <v>0</v>
      </c>
      <c r="T20" s="39"/>
      <c r="U20" s="38">
        <v>16</v>
      </c>
      <c r="V20" s="38">
        <v>0</v>
      </c>
      <c r="W20" s="2"/>
      <c r="X20" s="42">
        <f t="shared" si="4"/>
        <v>0</v>
      </c>
      <c r="Y20" s="44">
        <f t="shared" si="4"/>
        <v>0</v>
      </c>
      <c r="Z20" s="42">
        <f t="shared" si="4"/>
        <v>0</v>
      </c>
      <c r="AA20" s="46">
        <f t="shared" si="5"/>
        <v>0</v>
      </c>
      <c r="AB20" s="47">
        <f t="shared" si="6"/>
        <v>0</v>
      </c>
      <c r="AC20" s="49">
        <f t="shared" si="3"/>
        <v>13</v>
      </c>
    </row>
    <row r="21" spans="1:29" ht="15.75" x14ac:dyDescent="0.25">
      <c r="A21" s="4"/>
      <c r="B21" s="10"/>
      <c r="C21" s="10"/>
      <c r="D21" s="10"/>
      <c r="E21" s="2"/>
      <c r="F21" s="20"/>
      <c r="G21" s="25">
        <f t="shared" si="0"/>
        <v>0</v>
      </c>
      <c r="H21" s="26"/>
      <c r="I21" s="25">
        <v>17</v>
      </c>
      <c r="J21" s="25">
        <v>0</v>
      </c>
      <c r="K21" s="2"/>
      <c r="L21" s="10"/>
      <c r="M21" s="31">
        <f t="shared" si="1"/>
        <v>0</v>
      </c>
      <c r="N21" s="10"/>
      <c r="O21" s="31">
        <v>17</v>
      </c>
      <c r="P21" s="31">
        <v>0</v>
      </c>
      <c r="Q21" s="2"/>
      <c r="R21" s="11"/>
      <c r="S21" s="38">
        <f t="shared" si="2"/>
        <v>0</v>
      </c>
      <c r="T21" s="39"/>
      <c r="U21" s="38">
        <v>17</v>
      </c>
      <c r="V21" s="38">
        <v>0</v>
      </c>
      <c r="W21" s="2"/>
      <c r="X21" s="42">
        <f t="shared" si="4"/>
        <v>0</v>
      </c>
      <c r="Y21" s="44">
        <f t="shared" si="4"/>
        <v>0</v>
      </c>
      <c r="Z21" s="42">
        <f t="shared" si="4"/>
        <v>0</v>
      </c>
      <c r="AA21" s="46">
        <f t="shared" si="5"/>
        <v>0</v>
      </c>
      <c r="AB21" s="47">
        <f t="shared" si="6"/>
        <v>0</v>
      </c>
      <c r="AC21" s="49">
        <f t="shared" si="3"/>
        <v>13</v>
      </c>
    </row>
  </sheetData>
  <mergeCells count="4">
    <mergeCell ref="F3:J3"/>
    <mergeCell ref="L3:P3"/>
    <mergeCell ref="R3:V3"/>
    <mergeCell ref="X3:AC3"/>
  </mergeCells>
  <conditionalFormatting sqref="AA5:AA21">
    <cfRule type="top10" dxfId="14" priority="1" rank="15"/>
  </conditionalFormatting>
  <conditionalFormatting sqref="AA6:AA21">
    <cfRule type="top10" dxfId="13" priority="2" rank="15"/>
  </conditionalFormatting>
  <conditionalFormatting sqref="AC5:AC21">
    <cfRule type="top10" dxfId="12" priority="3" bottom="1" rank="1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zoomScale="73" zoomScaleNormal="73" workbookViewId="0">
      <selection activeCell="M5" sqref="M5"/>
    </sheetView>
  </sheetViews>
  <sheetFormatPr defaultRowHeight="15" x14ac:dyDescent="0.25"/>
  <cols>
    <col min="1" max="1" width="2.28515625" customWidth="1"/>
    <col min="3" max="3" width="18.42578125" customWidth="1"/>
    <col min="4" max="4" width="16" customWidth="1"/>
    <col min="5" max="5" width="2.140625" customWidth="1"/>
    <col min="7" max="7" width="24.5703125" bestFit="1" customWidth="1"/>
    <col min="11" max="11" width="2.7109375" customWidth="1"/>
    <col min="13" max="13" width="21.7109375" customWidth="1"/>
    <col min="17" max="17" width="2.42578125" customWidth="1"/>
    <col min="19" max="19" width="22.42578125" bestFit="1" customWidth="1"/>
    <col min="23" max="23" width="2.28515625" customWidth="1"/>
    <col min="25" max="25" width="18" bestFit="1" customWidth="1"/>
    <col min="26" max="26" width="15.28515625" bestFit="1" customWidth="1"/>
    <col min="27" max="27" width="12.5703125" bestFit="1" customWidth="1"/>
    <col min="28" max="28" width="12.140625" bestFit="1" customWidth="1"/>
    <col min="29" max="29" width="16.28515625" bestFit="1" customWidth="1"/>
  </cols>
  <sheetData>
    <row r="1" spans="1:29" ht="20.25" x14ac:dyDescent="0.3">
      <c r="A1" s="1"/>
      <c r="B1" s="5" t="s">
        <v>0</v>
      </c>
      <c r="C1" s="12"/>
      <c r="D1" s="12"/>
      <c r="E1" s="12"/>
      <c r="F1" s="12"/>
      <c r="G1" s="2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21" thickBot="1" x14ac:dyDescent="0.35">
      <c r="A2" s="1"/>
      <c r="B2" s="6"/>
      <c r="C2" s="13" t="s">
        <v>43</v>
      </c>
      <c r="D2" s="6"/>
      <c r="E2" s="6"/>
      <c r="F2" s="6"/>
      <c r="G2" s="2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9.5" thickBot="1" x14ac:dyDescent="0.3">
      <c r="A3" s="2"/>
      <c r="B3" s="7" t="s">
        <v>62</v>
      </c>
      <c r="C3" s="14"/>
      <c r="D3" s="16"/>
      <c r="E3" s="2"/>
      <c r="F3" s="65" t="s">
        <v>2</v>
      </c>
      <c r="G3" s="66"/>
      <c r="H3" s="66"/>
      <c r="I3" s="66"/>
      <c r="J3" s="67"/>
      <c r="K3" s="2"/>
      <c r="L3" s="68" t="s">
        <v>63</v>
      </c>
      <c r="M3" s="69"/>
      <c r="N3" s="69"/>
      <c r="O3" s="69"/>
      <c r="P3" s="70"/>
      <c r="Q3" s="2"/>
      <c r="R3" s="59" t="s">
        <v>4</v>
      </c>
      <c r="S3" s="60"/>
      <c r="T3" s="60"/>
      <c r="U3" s="60"/>
      <c r="V3" s="61"/>
      <c r="W3" s="2"/>
      <c r="X3" s="62" t="s">
        <v>5</v>
      </c>
      <c r="Y3" s="63"/>
      <c r="Z3" s="63"/>
      <c r="AA3" s="63"/>
      <c r="AB3" s="63"/>
      <c r="AC3" s="64"/>
    </row>
    <row r="4" spans="1:29" ht="44.25" thickBot="1" x14ac:dyDescent="0.3">
      <c r="A4" s="3"/>
      <c r="B4" s="8" t="s">
        <v>6</v>
      </c>
      <c r="C4" s="15" t="s">
        <v>7</v>
      </c>
      <c r="D4" s="17" t="s">
        <v>8</v>
      </c>
      <c r="E4" s="3"/>
      <c r="F4" s="18" t="s">
        <v>9</v>
      </c>
      <c r="G4" s="23" t="s">
        <v>10</v>
      </c>
      <c r="H4" s="23" t="s">
        <v>11</v>
      </c>
      <c r="I4" s="23" t="s">
        <v>12</v>
      </c>
      <c r="J4" s="27" t="s">
        <v>13</v>
      </c>
      <c r="K4" s="28"/>
      <c r="L4" s="8" t="s">
        <v>9</v>
      </c>
      <c r="M4" s="29" t="s">
        <v>10</v>
      </c>
      <c r="N4" s="15" t="s">
        <v>11</v>
      </c>
      <c r="O4" s="29" t="s">
        <v>12</v>
      </c>
      <c r="P4" s="33" t="s">
        <v>13</v>
      </c>
      <c r="Q4" s="28"/>
      <c r="R4" s="34" t="s">
        <v>9</v>
      </c>
      <c r="S4" s="36" t="s">
        <v>10</v>
      </c>
      <c r="T4" s="36" t="s">
        <v>11</v>
      </c>
      <c r="U4" s="36" t="s">
        <v>12</v>
      </c>
      <c r="V4" s="40" t="s">
        <v>13</v>
      </c>
      <c r="W4" s="28"/>
      <c r="X4" s="41" t="s">
        <v>6</v>
      </c>
      <c r="Y4" s="43" t="s">
        <v>14</v>
      </c>
      <c r="Z4" s="45" t="s">
        <v>8</v>
      </c>
      <c r="AA4" s="45" t="s">
        <v>15</v>
      </c>
      <c r="AB4" s="45" t="s">
        <v>16</v>
      </c>
      <c r="AC4" s="48" t="s">
        <v>17</v>
      </c>
    </row>
    <row r="5" spans="1:29" ht="15.75" x14ac:dyDescent="0.25">
      <c r="A5" s="2"/>
      <c r="B5" s="9">
        <v>200</v>
      </c>
      <c r="C5" s="9" t="s">
        <v>64</v>
      </c>
      <c r="D5" s="9" t="s">
        <v>19</v>
      </c>
      <c r="E5" s="2"/>
      <c r="F5" s="19">
        <v>207</v>
      </c>
      <c r="G5" s="24" t="str">
        <f t="shared" ref="G5:G22" si="0">IF(ISNA(VLOOKUP(F5, $B$5:$C$83,2,FALSE)),0,VLOOKUP(F5, $B$5:$C$83,2,FALSE))</f>
        <v>Esteban Malaga</v>
      </c>
      <c r="H5" s="26">
        <v>5.4976851851851853E-3</v>
      </c>
      <c r="I5" s="24">
        <v>1</v>
      </c>
      <c r="J5" s="24">
        <v>20</v>
      </c>
      <c r="K5" s="2"/>
      <c r="L5" s="10">
        <v>202</v>
      </c>
      <c r="M5" s="30" t="str">
        <f t="shared" ref="M5:M22" si="1">IF(ISNA(VLOOKUP(L5, $B$5:$C$83,2,FALSE)),0,VLOOKUP(L5, $B$5:$C$83,2,FALSE))</f>
        <v>Dávid Dojčák</v>
      </c>
      <c r="N5" s="32">
        <v>1.0277777777777778E-2</v>
      </c>
      <c r="O5" s="30">
        <v>1</v>
      </c>
      <c r="P5" s="30">
        <v>20</v>
      </c>
      <c r="Q5" s="2"/>
      <c r="R5" s="35"/>
      <c r="S5" s="37">
        <f t="shared" ref="S5:S22" si="2">IF(ISNA(VLOOKUP(R5, $B$5:$C$83,2,FALSE)),0,VLOOKUP(R5, $B$5:$C$83,2,FALSE))</f>
        <v>0</v>
      </c>
      <c r="T5" s="39"/>
      <c r="U5" s="37">
        <v>1</v>
      </c>
      <c r="V5" s="37">
        <v>20</v>
      </c>
      <c r="W5" s="2"/>
      <c r="X5" s="42">
        <f>B5</f>
        <v>200</v>
      </c>
      <c r="Y5" s="42" t="str">
        <f>C5</f>
        <v>Richard Prieložný</v>
      </c>
      <c r="Z5" s="42" t="str">
        <f>D5</f>
        <v>Zohor</v>
      </c>
      <c r="AA5" s="46">
        <f>IF(ISNA(VLOOKUP(X5,$F$5:$J$19,5,FALSE)),0,VLOOKUP(X5,$F$5:$J$19,5,FALSE))+IF(ISNA(VLOOKUP(X5,$L$5:$P$19,5,FALSE)),0,VLOOKUP(X5,$L$5:$P$19,5,FALSE))+IF(ISNA(VLOOKUP(X5,$R$5:$V$19,5,FALSE)),0,VLOOKUP(X5,$R$5:$V$19,5,FALSE))</f>
        <v>9</v>
      </c>
      <c r="AB5" s="47">
        <f>IF(ISNA(VLOOKUP(X5,$F$5:$J$19,3,FALSE)),0,VLOOKUP(X5,$F$5:$J$19,3,FALSE))+IF(ISNA(VLOOKUP(X5,$L$5:$P$19,3,FALSE)),0,VLOOKUP(X5,$L$5:$P$19,3,FALSE)+IF(ISNA(VLOOKUP(X5,$R$5:$V$19,3,FALSE)),0,VLOOKUP(X5,$R$5:$V$19,3,FALSE)))</f>
        <v>1.1863425925925925E-2</v>
      </c>
      <c r="AC5" s="49">
        <f t="shared" ref="AC5:AC22" si="3">RANK(AA5,$AA$5:$AA$22,0)</f>
        <v>9</v>
      </c>
    </row>
    <row r="6" spans="1:29" ht="15.75" x14ac:dyDescent="0.25">
      <c r="A6" s="2"/>
      <c r="B6" s="10">
        <v>201</v>
      </c>
      <c r="C6" s="10" t="s">
        <v>65</v>
      </c>
      <c r="D6" s="10" t="s">
        <v>19</v>
      </c>
      <c r="E6" s="2"/>
      <c r="F6" s="20">
        <v>202</v>
      </c>
      <c r="G6" s="25" t="str">
        <f t="shared" si="0"/>
        <v>Dávid Dojčák</v>
      </c>
      <c r="H6" s="26">
        <v>5.7291666666666671E-3</v>
      </c>
      <c r="I6" s="25">
        <v>2</v>
      </c>
      <c r="J6" s="25">
        <v>14</v>
      </c>
      <c r="K6" s="2"/>
      <c r="L6" s="10">
        <v>207</v>
      </c>
      <c r="M6" s="31" t="str">
        <f t="shared" si="1"/>
        <v>Esteban Malaga</v>
      </c>
      <c r="N6" s="53">
        <v>1.0462962962962964E-2</v>
      </c>
      <c r="O6" s="31">
        <v>2</v>
      </c>
      <c r="P6" s="31">
        <v>14</v>
      </c>
      <c r="Q6" s="2"/>
      <c r="R6" s="11"/>
      <c r="S6" s="38">
        <f t="shared" si="2"/>
        <v>0</v>
      </c>
      <c r="T6" s="39"/>
      <c r="U6" s="38">
        <v>2</v>
      </c>
      <c r="V6" s="38">
        <v>14</v>
      </c>
      <c r="W6" s="2"/>
      <c r="X6" s="42">
        <f t="shared" ref="X6:Z22" si="4">B6</f>
        <v>201</v>
      </c>
      <c r="Y6" s="44" t="str">
        <f t="shared" si="4"/>
        <v>Simon Dúbravčík</v>
      </c>
      <c r="Z6" s="42" t="str">
        <f t="shared" si="4"/>
        <v>Zohor</v>
      </c>
      <c r="AA6" s="46">
        <f t="shared" ref="AA6:AA22" si="5">IF(ISNA(VLOOKUP(X6,$F$5:$J$19,5,FALSE)),0,VLOOKUP(X6,$F$5:$J$19,5,FALSE))+IF(ISNA(VLOOKUP(X6,$L$5:$P$19,5,FALSE)),0,VLOOKUP(X6,$L$5:$P$19,5,FALSE))+IF(ISNA(VLOOKUP(X6,$R$5:$V$19,5,FALSE)),0,VLOOKUP(X6,$R$5:$V$19,5,FALSE))</f>
        <v>5</v>
      </c>
      <c r="AB6" s="47">
        <f t="shared" ref="AB6:AB22" si="6">IF(ISNA(VLOOKUP(X6,$F$5:$J$19,3,FALSE)),0,VLOOKUP(X6,$F$5:$J$19,3,FALSE))+IF(ISNA(VLOOKUP(X6,$L$5:$P$19,3,FALSE)),0,VLOOKUP(X6,$L$5:$P$19,3,FALSE)+IF(ISNA(VLOOKUP(X6,$R$5:$V$19,3,FALSE)),0,VLOOKUP(X6,$R$5:$V$19,3,FALSE)))</f>
        <v>1.2858796296296297E-2</v>
      </c>
      <c r="AC6" s="49">
        <f t="shared" si="3"/>
        <v>13</v>
      </c>
    </row>
    <row r="7" spans="1:29" ht="15.75" x14ac:dyDescent="0.25">
      <c r="A7" s="2"/>
      <c r="B7" s="10">
        <v>202</v>
      </c>
      <c r="C7" s="10" t="s">
        <v>66</v>
      </c>
      <c r="D7" s="10" t="s">
        <v>24</v>
      </c>
      <c r="E7" s="2"/>
      <c r="F7" s="20">
        <v>203</v>
      </c>
      <c r="G7" s="25" t="str">
        <f t="shared" si="0"/>
        <v>Lukáš Demetrovič</v>
      </c>
      <c r="H7" s="26">
        <v>6.0416666666666665E-3</v>
      </c>
      <c r="I7" s="25">
        <v>3</v>
      </c>
      <c r="J7" s="25">
        <v>13</v>
      </c>
      <c r="K7" s="2"/>
      <c r="L7" s="10">
        <v>203</v>
      </c>
      <c r="M7" s="31" t="str">
        <f t="shared" si="1"/>
        <v>Lukáš Demetrovič</v>
      </c>
      <c r="N7" s="53">
        <v>1.0752314814814814E-2</v>
      </c>
      <c r="O7" s="31">
        <v>3</v>
      </c>
      <c r="P7" s="31">
        <v>13</v>
      </c>
      <c r="Q7" s="2"/>
      <c r="R7" s="11"/>
      <c r="S7" s="38">
        <f t="shared" si="2"/>
        <v>0</v>
      </c>
      <c r="T7" s="39"/>
      <c r="U7" s="38">
        <v>3</v>
      </c>
      <c r="V7" s="38">
        <v>13</v>
      </c>
      <c r="W7" s="2"/>
      <c r="X7" s="42">
        <f t="shared" si="4"/>
        <v>202</v>
      </c>
      <c r="Y7" s="44" t="str">
        <f t="shared" si="4"/>
        <v>Dávid Dojčák</v>
      </c>
      <c r="Z7" s="42" t="str">
        <f t="shared" si="4"/>
        <v>Studienka</v>
      </c>
      <c r="AA7" s="46">
        <f t="shared" si="5"/>
        <v>34</v>
      </c>
      <c r="AB7" s="47">
        <f t="shared" si="6"/>
        <v>1.6006944444444445E-2</v>
      </c>
      <c r="AC7" s="49">
        <f t="shared" si="3"/>
        <v>1</v>
      </c>
    </row>
    <row r="8" spans="1:29" ht="15.75" x14ac:dyDescent="0.25">
      <c r="A8" s="2"/>
      <c r="B8" s="10">
        <v>203</v>
      </c>
      <c r="C8" s="10" t="s">
        <v>67</v>
      </c>
      <c r="D8" s="10" t="s">
        <v>24</v>
      </c>
      <c r="E8" s="2"/>
      <c r="F8" s="20">
        <v>206</v>
      </c>
      <c r="G8" s="25" t="str">
        <f t="shared" si="0"/>
        <v>Robert Scherer</v>
      </c>
      <c r="H8" s="26">
        <v>6.3773148148148148E-3</v>
      </c>
      <c r="I8" s="25">
        <v>4</v>
      </c>
      <c r="J8" s="25">
        <v>12</v>
      </c>
      <c r="K8" s="2"/>
      <c r="L8" s="10">
        <v>210</v>
      </c>
      <c r="M8" s="31" t="str">
        <f t="shared" si="1"/>
        <v>Miroslav Mifkovič</v>
      </c>
      <c r="N8" s="53">
        <v>1.1203703703703704E-2</v>
      </c>
      <c r="O8" s="31">
        <v>4</v>
      </c>
      <c r="P8" s="31">
        <v>12</v>
      </c>
      <c r="Q8" s="2"/>
      <c r="R8" s="11"/>
      <c r="S8" s="38">
        <f t="shared" si="2"/>
        <v>0</v>
      </c>
      <c r="T8" s="39"/>
      <c r="U8" s="38">
        <v>4</v>
      </c>
      <c r="V8" s="38">
        <v>12</v>
      </c>
      <c r="W8" s="2"/>
      <c r="X8" s="42">
        <f t="shared" si="4"/>
        <v>203</v>
      </c>
      <c r="Y8" s="44" t="str">
        <f t="shared" si="4"/>
        <v>Lukáš Demetrovič</v>
      </c>
      <c r="Z8" s="42" t="str">
        <f t="shared" si="4"/>
        <v>Studienka</v>
      </c>
      <c r="AA8" s="46">
        <f t="shared" si="5"/>
        <v>26</v>
      </c>
      <c r="AB8" s="47">
        <f t="shared" si="6"/>
        <v>1.6793981481481479E-2</v>
      </c>
      <c r="AC8" s="49">
        <f t="shared" si="3"/>
        <v>3</v>
      </c>
    </row>
    <row r="9" spans="1:29" ht="15.75" x14ac:dyDescent="0.25">
      <c r="A9" s="2"/>
      <c r="B9" s="10">
        <v>204</v>
      </c>
      <c r="C9" s="10" t="s">
        <v>68</v>
      </c>
      <c r="D9" s="10" t="s">
        <v>24</v>
      </c>
      <c r="E9" s="2"/>
      <c r="F9" s="20">
        <v>205</v>
      </c>
      <c r="G9" s="25" t="str">
        <f t="shared" si="0"/>
        <v>Oliver Vrabček</v>
      </c>
      <c r="H9" s="26">
        <v>6.7013888888888887E-3</v>
      </c>
      <c r="I9" s="25">
        <v>5</v>
      </c>
      <c r="J9" s="25">
        <v>11</v>
      </c>
      <c r="K9" s="2"/>
      <c r="L9" s="10">
        <v>206</v>
      </c>
      <c r="M9" s="31" t="str">
        <f t="shared" si="1"/>
        <v>Robert Scherer</v>
      </c>
      <c r="N9" s="53">
        <v>1.1481481481481483E-2</v>
      </c>
      <c r="O9" s="31">
        <v>5</v>
      </c>
      <c r="P9" s="31">
        <v>11</v>
      </c>
      <c r="Q9" s="2"/>
      <c r="R9" s="11"/>
      <c r="S9" s="38">
        <f t="shared" si="2"/>
        <v>0</v>
      </c>
      <c r="T9" s="39"/>
      <c r="U9" s="38">
        <v>5</v>
      </c>
      <c r="V9" s="38">
        <v>11</v>
      </c>
      <c r="W9" s="2"/>
      <c r="X9" s="42">
        <f t="shared" si="4"/>
        <v>204</v>
      </c>
      <c r="Y9" s="44" t="str">
        <f t="shared" si="4"/>
        <v>Martin Žilavý</v>
      </c>
      <c r="Z9" s="42" t="str">
        <f t="shared" si="4"/>
        <v>Studienka</v>
      </c>
      <c r="AA9" s="46">
        <f t="shared" si="5"/>
        <v>10</v>
      </c>
      <c r="AB9" s="47">
        <f t="shared" si="6"/>
        <v>6.8634259259259256E-3</v>
      </c>
      <c r="AC9" s="49">
        <f t="shared" si="3"/>
        <v>7</v>
      </c>
    </row>
    <row r="10" spans="1:29" ht="15.75" x14ac:dyDescent="0.25">
      <c r="A10" s="2"/>
      <c r="B10" s="10">
        <v>205</v>
      </c>
      <c r="C10" s="10" t="s">
        <v>69</v>
      </c>
      <c r="D10" s="10" t="s">
        <v>30</v>
      </c>
      <c r="E10" s="2"/>
      <c r="F10" s="20">
        <v>204</v>
      </c>
      <c r="G10" s="25" t="str">
        <f t="shared" si="0"/>
        <v>Martin Žilavý</v>
      </c>
      <c r="H10" s="26">
        <v>6.8634259259259256E-3</v>
      </c>
      <c r="I10" s="25">
        <v>6</v>
      </c>
      <c r="J10" s="25">
        <v>10</v>
      </c>
      <c r="K10" s="2"/>
      <c r="L10" s="10">
        <v>211</v>
      </c>
      <c r="M10" s="31" t="str">
        <f t="shared" si="1"/>
        <v>Matej Matlovič</v>
      </c>
      <c r="N10" s="53">
        <v>1.1608796296296296E-2</v>
      </c>
      <c r="O10" s="31">
        <v>6</v>
      </c>
      <c r="P10" s="31">
        <v>10</v>
      </c>
      <c r="Q10" s="2"/>
      <c r="R10" s="11"/>
      <c r="S10" s="38">
        <f t="shared" si="2"/>
        <v>0</v>
      </c>
      <c r="T10" s="39"/>
      <c r="U10" s="38">
        <v>6</v>
      </c>
      <c r="V10" s="38">
        <v>10</v>
      </c>
      <c r="W10" s="2"/>
      <c r="X10" s="42">
        <f t="shared" si="4"/>
        <v>205</v>
      </c>
      <c r="Y10" s="44" t="str">
        <f t="shared" si="4"/>
        <v>Oliver Vrabček</v>
      </c>
      <c r="Z10" s="42" t="str">
        <f t="shared" si="4"/>
        <v>Závod</v>
      </c>
      <c r="AA10" s="46">
        <f t="shared" si="5"/>
        <v>11</v>
      </c>
      <c r="AB10" s="47">
        <f t="shared" si="6"/>
        <v>6.7013888888888887E-3</v>
      </c>
      <c r="AC10" s="49">
        <f t="shared" si="3"/>
        <v>6</v>
      </c>
    </row>
    <row r="11" spans="1:29" ht="15.75" x14ac:dyDescent="0.25">
      <c r="A11" s="2"/>
      <c r="B11" s="10">
        <v>206</v>
      </c>
      <c r="C11" s="10" t="s">
        <v>70</v>
      </c>
      <c r="D11" s="10" t="s">
        <v>32</v>
      </c>
      <c r="E11" s="2"/>
      <c r="F11" s="20"/>
      <c r="G11" s="25">
        <f t="shared" si="0"/>
        <v>0</v>
      </c>
      <c r="H11" s="26"/>
      <c r="I11" s="25">
        <v>7</v>
      </c>
      <c r="J11" s="25">
        <v>9</v>
      </c>
      <c r="K11" s="2"/>
      <c r="L11" s="10">
        <v>200</v>
      </c>
      <c r="M11" s="31" t="str">
        <f t="shared" si="1"/>
        <v>Richard Prieložný</v>
      </c>
      <c r="N11" s="53">
        <v>1.1863425925925925E-2</v>
      </c>
      <c r="O11" s="31">
        <v>7</v>
      </c>
      <c r="P11" s="31">
        <v>9</v>
      </c>
      <c r="Q11" s="2"/>
      <c r="R11" s="11"/>
      <c r="S11" s="38">
        <f t="shared" si="2"/>
        <v>0</v>
      </c>
      <c r="T11" s="39"/>
      <c r="U11" s="38">
        <v>7</v>
      </c>
      <c r="V11" s="38">
        <v>9</v>
      </c>
      <c r="W11" s="2"/>
      <c r="X11" s="42">
        <f t="shared" si="4"/>
        <v>206</v>
      </c>
      <c r="Y11" s="44" t="str">
        <f t="shared" si="4"/>
        <v>Robert Scherer</v>
      </c>
      <c r="Z11" s="42" t="str">
        <f t="shared" si="4"/>
        <v>Gajary</v>
      </c>
      <c r="AA11" s="46">
        <f t="shared" si="5"/>
        <v>23</v>
      </c>
      <c r="AB11" s="47">
        <f t="shared" si="6"/>
        <v>1.7858796296296296E-2</v>
      </c>
      <c r="AC11" s="49">
        <f t="shared" si="3"/>
        <v>4</v>
      </c>
    </row>
    <row r="12" spans="1:29" ht="15.75" x14ac:dyDescent="0.25">
      <c r="A12" s="2"/>
      <c r="B12" s="10">
        <v>207</v>
      </c>
      <c r="C12" s="10" t="s">
        <v>71</v>
      </c>
      <c r="D12" s="10" t="s">
        <v>32</v>
      </c>
      <c r="E12" s="2"/>
      <c r="F12" s="20"/>
      <c r="G12" s="25">
        <f t="shared" si="0"/>
        <v>0</v>
      </c>
      <c r="H12" s="26"/>
      <c r="I12" s="25">
        <v>8</v>
      </c>
      <c r="J12" s="25">
        <v>8</v>
      </c>
      <c r="K12" s="2"/>
      <c r="L12" s="10">
        <v>208</v>
      </c>
      <c r="M12" s="31" t="str">
        <f t="shared" si="1"/>
        <v>Adam Korenič</v>
      </c>
      <c r="N12" s="53">
        <v>1.2083333333333333E-2</v>
      </c>
      <c r="O12" s="31">
        <v>8</v>
      </c>
      <c r="P12" s="31">
        <v>8</v>
      </c>
      <c r="Q12" s="2"/>
      <c r="R12" s="11"/>
      <c r="S12" s="38">
        <f t="shared" si="2"/>
        <v>0</v>
      </c>
      <c r="T12" s="39"/>
      <c r="U12" s="38">
        <v>8</v>
      </c>
      <c r="V12" s="38">
        <v>8</v>
      </c>
      <c r="W12" s="2"/>
      <c r="X12" s="42">
        <f t="shared" si="4"/>
        <v>207</v>
      </c>
      <c r="Y12" s="44" t="str">
        <f t="shared" si="4"/>
        <v>Esteban Malaga</v>
      </c>
      <c r="Z12" s="42" t="str">
        <f t="shared" si="4"/>
        <v>Gajary</v>
      </c>
      <c r="AA12" s="46">
        <f t="shared" si="5"/>
        <v>34</v>
      </c>
      <c r="AB12" s="47">
        <f t="shared" si="6"/>
        <v>1.5960648148148147E-2</v>
      </c>
      <c r="AC12" s="49">
        <f t="shared" si="3"/>
        <v>1</v>
      </c>
    </row>
    <row r="13" spans="1:29" ht="15.75" x14ac:dyDescent="0.25">
      <c r="A13" s="2"/>
      <c r="B13" s="11">
        <v>208</v>
      </c>
      <c r="C13" s="10" t="s">
        <v>72</v>
      </c>
      <c r="D13" s="10" t="s">
        <v>19</v>
      </c>
      <c r="E13" s="2"/>
      <c r="F13" s="20"/>
      <c r="G13" s="25">
        <f t="shared" si="0"/>
        <v>0</v>
      </c>
      <c r="H13" s="26"/>
      <c r="I13" s="25">
        <v>9</v>
      </c>
      <c r="J13" s="25">
        <v>7</v>
      </c>
      <c r="K13" s="2"/>
      <c r="L13" s="10">
        <v>209</v>
      </c>
      <c r="M13" s="31" t="str">
        <f t="shared" si="1"/>
        <v>Šimon Kovár</v>
      </c>
      <c r="N13" s="53">
        <v>1.2129629629629629E-2</v>
      </c>
      <c r="O13" s="31">
        <v>9</v>
      </c>
      <c r="P13" s="31">
        <v>7</v>
      </c>
      <c r="Q13" s="2"/>
      <c r="R13" s="11"/>
      <c r="S13" s="38">
        <f t="shared" si="2"/>
        <v>0</v>
      </c>
      <c r="T13" s="39"/>
      <c r="U13" s="38">
        <v>9</v>
      </c>
      <c r="V13" s="38">
        <v>7</v>
      </c>
      <c r="W13" s="2"/>
      <c r="X13" s="42">
        <f t="shared" si="4"/>
        <v>208</v>
      </c>
      <c r="Y13" s="44" t="str">
        <f t="shared" si="4"/>
        <v>Adam Korenič</v>
      </c>
      <c r="Z13" s="42" t="str">
        <f t="shared" si="4"/>
        <v>Zohor</v>
      </c>
      <c r="AA13" s="46">
        <f t="shared" si="5"/>
        <v>8</v>
      </c>
      <c r="AB13" s="47">
        <f t="shared" si="6"/>
        <v>1.2083333333333333E-2</v>
      </c>
      <c r="AC13" s="49">
        <f t="shared" si="3"/>
        <v>10</v>
      </c>
    </row>
    <row r="14" spans="1:29" ht="15.75" x14ac:dyDescent="0.25">
      <c r="A14" s="2"/>
      <c r="B14" s="11">
        <v>209</v>
      </c>
      <c r="C14" s="10" t="s">
        <v>73</v>
      </c>
      <c r="D14" s="10" t="s">
        <v>19</v>
      </c>
      <c r="E14" s="2"/>
      <c r="F14" s="20"/>
      <c r="G14" s="25">
        <f t="shared" si="0"/>
        <v>0</v>
      </c>
      <c r="H14" s="26"/>
      <c r="I14" s="25">
        <v>10</v>
      </c>
      <c r="J14" s="25">
        <v>6</v>
      </c>
      <c r="K14" s="2"/>
      <c r="L14" s="10">
        <v>214</v>
      </c>
      <c r="M14" s="31" t="str">
        <f t="shared" si="1"/>
        <v>Daniel Valovič</v>
      </c>
      <c r="N14" s="53">
        <v>1.2511574074074073E-2</v>
      </c>
      <c r="O14" s="31">
        <v>10</v>
      </c>
      <c r="P14" s="31">
        <v>6</v>
      </c>
      <c r="Q14" s="2"/>
      <c r="R14" s="11"/>
      <c r="S14" s="38">
        <f t="shared" si="2"/>
        <v>0</v>
      </c>
      <c r="T14" s="39"/>
      <c r="U14" s="38">
        <v>10</v>
      </c>
      <c r="V14" s="38">
        <v>6</v>
      </c>
      <c r="W14" s="2"/>
      <c r="X14" s="42">
        <f t="shared" si="4"/>
        <v>209</v>
      </c>
      <c r="Y14" s="44" t="str">
        <f t="shared" si="4"/>
        <v>Šimon Kovár</v>
      </c>
      <c r="Z14" s="42" t="str">
        <f t="shared" si="4"/>
        <v>Zohor</v>
      </c>
      <c r="AA14" s="46">
        <f t="shared" si="5"/>
        <v>7</v>
      </c>
      <c r="AB14" s="47">
        <f t="shared" si="6"/>
        <v>1.2129629629629629E-2</v>
      </c>
      <c r="AC14" s="49">
        <f t="shared" si="3"/>
        <v>11</v>
      </c>
    </row>
    <row r="15" spans="1:29" ht="15.75" x14ac:dyDescent="0.25">
      <c r="A15" s="2"/>
      <c r="B15" s="11">
        <v>210</v>
      </c>
      <c r="C15" s="10" t="s">
        <v>74</v>
      </c>
      <c r="D15" s="10" t="s">
        <v>19</v>
      </c>
      <c r="E15" s="2"/>
      <c r="F15" s="20"/>
      <c r="G15" s="25">
        <f t="shared" si="0"/>
        <v>0</v>
      </c>
      <c r="H15" s="26"/>
      <c r="I15" s="25">
        <v>11</v>
      </c>
      <c r="J15" s="25">
        <v>5</v>
      </c>
      <c r="K15" s="2"/>
      <c r="L15" s="10">
        <v>201</v>
      </c>
      <c r="M15" s="31" t="str">
        <f t="shared" si="1"/>
        <v>Simon Dúbravčík</v>
      </c>
      <c r="N15" s="53">
        <v>1.2858796296296297E-2</v>
      </c>
      <c r="O15" s="31">
        <v>11</v>
      </c>
      <c r="P15" s="31">
        <v>5</v>
      </c>
      <c r="Q15" s="2"/>
      <c r="R15" s="11"/>
      <c r="S15" s="38">
        <f t="shared" si="2"/>
        <v>0</v>
      </c>
      <c r="T15" s="39"/>
      <c r="U15" s="38">
        <v>11</v>
      </c>
      <c r="V15" s="38">
        <v>5</v>
      </c>
      <c r="W15" s="2"/>
      <c r="X15" s="42">
        <f t="shared" si="4"/>
        <v>210</v>
      </c>
      <c r="Y15" s="44" t="str">
        <f t="shared" si="4"/>
        <v>Miroslav Mifkovič</v>
      </c>
      <c r="Z15" s="42" t="str">
        <f t="shared" si="4"/>
        <v>Zohor</v>
      </c>
      <c r="AA15" s="46">
        <f t="shared" si="5"/>
        <v>12</v>
      </c>
      <c r="AB15" s="47">
        <f t="shared" si="6"/>
        <v>1.1203703703703704E-2</v>
      </c>
      <c r="AC15" s="49">
        <f t="shared" si="3"/>
        <v>5</v>
      </c>
    </row>
    <row r="16" spans="1:29" ht="15.75" x14ac:dyDescent="0.25">
      <c r="A16" s="2"/>
      <c r="B16" s="11">
        <v>211</v>
      </c>
      <c r="C16" s="10" t="s">
        <v>75</v>
      </c>
      <c r="D16" s="10" t="s">
        <v>19</v>
      </c>
      <c r="E16" s="2"/>
      <c r="F16" s="20"/>
      <c r="G16" s="25">
        <f t="shared" si="0"/>
        <v>0</v>
      </c>
      <c r="H16" s="26"/>
      <c r="I16" s="25">
        <v>12</v>
      </c>
      <c r="J16" s="25">
        <v>4</v>
      </c>
      <c r="K16" s="2"/>
      <c r="L16" s="10">
        <v>213</v>
      </c>
      <c r="M16" s="31" t="str">
        <f t="shared" si="1"/>
        <v>Matej Štefanovič</v>
      </c>
      <c r="N16" s="53">
        <v>1.2974537037037036E-2</v>
      </c>
      <c r="O16" s="31">
        <v>12</v>
      </c>
      <c r="P16" s="31">
        <v>4</v>
      </c>
      <c r="Q16" s="2"/>
      <c r="R16" s="11"/>
      <c r="S16" s="38">
        <f t="shared" si="2"/>
        <v>0</v>
      </c>
      <c r="T16" s="39"/>
      <c r="U16" s="38">
        <v>12</v>
      </c>
      <c r="V16" s="38">
        <v>4</v>
      </c>
      <c r="W16" s="2"/>
      <c r="X16" s="42">
        <f t="shared" si="4"/>
        <v>211</v>
      </c>
      <c r="Y16" s="44" t="str">
        <f t="shared" si="4"/>
        <v>Matej Matlovič</v>
      </c>
      <c r="Z16" s="42" t="str">
        <f t="shared" si="4"/>
        <v>Zohor</v>
      </c>
      <c r="AA16" s="46">
        <f t="shared" si="5"/>
        <v>10</v>
      </c>
      <c r="AB16" s="47">
        <f t="shared" si="6"/>
        <v>1.1608796296296296E-2</v>
      </c>
      <c r="AC16" s="49">
        <f t="shared" si="3"/>
        <v>7</v>
      </c>
    </row>
    <row r="17" spans="1:29" ht="15.75" x14ac:dyDescent="0.25">
      <c r="A17" s="4"/>
      <c r="B17" s="11">
        <v>212</v>
      </c>
      <c r="C17" s="10" t="s">
        <v>76</v>
      </c>
      <c r="D17" s="10" t="s">
        <v>19</v>
      </c>
      <c r="E17" s="2"/>
      <c r="F17" s="20"/>
      <c r="G17" s="25">
        <f t="shared" si="0"/>
        <v>0</v>
      </c>
      <c r="H17" s="26"/>
      <c r="I17" s="25">
        <v>13</v>
      </c>
      <c r="J17" s="25">
        <v>3</v>
      </c>
      <c r="K17" s="2"/>
      <c r="L17" s="10"/>
      <c r="M17" s="31">
        <f t="shared" si="1"/>
        <v>0</v>
      </c>
      <c r="N17" s="10"/>
      <c r="O17" s="31">
        <v>13</v>
      </c>
      <c r="P17" s="31">
        <v>3</v>
      </c>
      <c r="Q17" s="2"/>
      <c r="R17" s="11"/>
      <c r="S17" s="38">
        <f t="shared" si="2"/>
        <v>0</v>
      </c>
      <c r="T17" s="39"/>
      <c r="U17" s="38">
        <v>13</v>
      </c>
      <c r="V17" s="38">
        <v>3</v>
      </c>
      <c r="W17" s="2"/>
      <c r="X17" s="42">
        <f t="shared" si="4"/>
        <v>212</v>
      </c>
      <c r="Y17" s="44" t="str">
        <f t="shared" si="4"/>
        <v>Andrej Mareš</v>
      </c>
      <c r="Z17" s="42" t="str">
        <f t="shared" si="4"/>
        <v>Zohor</v>
      </c>
      <c r="AA17" s="46">
        <f t="shared" si="5"/>
        <v>0</v>
      </c>
      <c r="AB17" s="47">
        <f t="shared" si="6"/>
        <v>0</v>
      </c>
      <c r="AC17" s="49">
        <f t="shared" si="3"/>
        <v>15</v>
      </c>
    </row>
    <row r="18" spans="1:29" ht="15.75" x14ac:dyDescent="0.25">
      <c r="A18" s="4"/>
      <c r="B18" s="10">
        <v>213</v>
      </c>
      <c r="C18" s="10" t="s">
        <v>77</v>
      </c>
      <c r="D18" s="10" t="s">
        <v>19</v>
      </c>
      <c r="E18" s="2"/>
      <c r="F18" s="20"/>
      <c r="G18" s="25">
        <f t="shared" si="0"/>
        <v>0</v>
      </c>
      <c r="H18" s="26"/>
      <c r="I18" s="25">
        <v>14</v>
      </c>
      <c r="J18" s="25">
        <v>2</v>
      </c>
      <c r="K18" s="2"/>
      <c r="L18" s="10"/>
      <c r="M18" s="31">
        <f t="shared" si="1"/>
        <v>0</v>
      </c>
      <c r="N18" s="10"/>
      <c r="O18" s="31">
        <v>14</v>
      </c>
      <c r="P18" s="31">
        <v>2</v>
      </c>
      <c r="Q18" s="2"/>
      <c r="R18" s="11"/>
      <c r="S18" s="38">
        <f t="shared" si="2"/>
        <v>0</v>
      </c>
      <c r="T18" s="39"/>
      <c r="U18" s="38">
        <v>14</v>
      </c>
      <c r="V18" s="38">
        <v>2</v>
      </c>
      <c r="W18" s="2"/>
      <c r="X18" s="42">
        <f t="shared" si="4"/>
        <v>213</v>
      </c>
      <c r="Y18" s="44" t="str">
        <f t="shared" si="4"/>
        <v>Matej Štefanovič</v>
      </c>
      <c r="Z18" s="42" t="str">
        <f t="shared" si="4"/>
        <v>Zohor</v>
      </c>
      <c r="AA18" s="46">
        <f t="shared" si="5"/>
        <v>4</v>
      </c>
      <c r="AB18" s="47">
        <f t="shared" si="6"/>
        <v>1.2974537037037036E-2</v>
      </c>
      <c r="AC18" s="49">
        <f t="shared" si="3"/>
        <v>14</v>
      </c>
    </row>
    <row r="19" spans="1:29" ht="15.75" x14ac:dyDescent="0.25">
      <c r="A19" s="4"/>
      <c r="B19" s="10">
        <v>214</v>
      </c>
      <c r="C19" s="10" t="s">
        <v>78</v>
      </c>
      <c r="D19" s="10" t="s">
        <v>19</v>
      </c>
      <c r="E19" s="2"/>
      <c r="F19" s="20"/>
      <c r="G19" s="25">
        <f t="shared" si="0"/>
        <v>0</v>
      </c>
      <c r="H19" s="26"/>
      <c r="I19" s="25">
        <v>15</v>
      </c>
      <c r="J19" s="25">
        <v>1</v>
      </c>
      <c r="K19" s="2"/>
      <c r="L19" s="10"/>
      <c r="M19" s="31">
        <f t="shared" si="1"/>
        <v>0</v>
      </c>
      <c r="N19" s="10"/>
      <c r="O19" s="31">
        <v>15</v>
      </c>
      <c r="P19" s="31">
        <v>1</v>
      </c>
      <c r="Q19" s="2"/>
      <c r="R19" s="11"/>
      <c r="S19" s="38">
        <f t="shared" si="2"/>
        <v>0</v>
      </c>
      <c r="T19" s="39"/>
      <c r="U19" s="38">
        <v>15</v>
      </c>
      <c r="V19" s="38">
        <v>1</v>
      </c>
      <c r="W19" s="2"/>
      <c r="X19" s="42">
        <f t="shared" si="4"/>
        <v>214</v>
      </c>
      <c r="Y19" s="44" t="str">
        <f t="shared" si="4"/>
        <v>Daniel Valovič</v>
      </c>
      <c r="Z19" s="42" t="str">
        <f t="shared" si="4"/>
        <v>Zohor</v>
      </c>
      <c r="AA19" s="46">
        <f t="shared" si="5"/>
        <v>6</v>
      </c>
      <c r="AB19" s="47">
        <f t="shared" si="6"/>
        <v>1.2511574074074073E-2</v>
      </c>
      <c r="AC19" s="49">
        <f t="shared" si="3"/>
        <v>12</v>
      </c>
    </row>
    <row r="20" spans="1:29" ht="15.75" x14ac:dyDescent="0.25">
      <c r="A20" s="4"/>
      <c r="B20" s="10"/>
      <c r="C20" s="10"/>
      <c r="D20" s="10"/>
      <c r="E20" s="2"/>
      <c r="F20" s="20"/>
      <c r="G20" s="25">
        <f t="shared" si="0"/>
        <v>0</v>
      </c>
      <c r="H20" s="26"/>
      <c r="I20" s="25">
        <v>16</v>
      </c>
      <c r="J20" s="25">
        <v>0</v>
      </c>
      <c r="K20" s="2"/>
      <c r="L20" s="10"/>
      <c r="M20" s="31">
        <f t="shared" si="1"/>
        <v>0</v>
      </c>
      <c r="N20" s="10"/>
      <c r="O20" s="31">
        <v>16</v>
      </c>
      <c r="P20" s="31">
        <v>0</v>
      </c>
      <c r="Q20" s="2"/>
      <c r="R20" s="11"/>
      <c r="S20" s="38">
        <f t="shared" si="2"/>
        <v>0</v>
      </c>
      <c r="T20" s="39"/>
      <c r="U20" s="38">
        <v>16</v>
      </c>
      <c r="V20" s="38">
        <v>0</v>
      </c>
      <c r="W20" s="2"/>
      <c r="X20" s="42">
        <f t="shared" si="4"/>
        <v>0</v>
      </c>
      <c r="Y20" s="44">
        <f t="shared" si="4"/>
        <v>0</v>
      </c>
      <c r="Z20" s="42">
        <f t="shared" si="4"/>
        <v>0</v>
      </c>
      <c r="AA20" s="46">
        <f t="shared" si="5"/>
        <v>0</v>
      </c>
      <c r="AB20" s="47">
        <f t="shared" si="6"/>
        <v>0</v>
      </c>
      <c r="AC20" s="49">
        <f t="shared" si="3"/>
        <v>15</v>
      </c>
    </row>
    <row r="21" spans="1:29" ht="15.75" x14ac:dyDescent="0.25">
      <c r="A21" s="4"/>
      <c r="B21" s="10"/>
      <c r="C21" s="10"/>
      <c r="D21" s="10"/>
      <c r="E21" s="2"/>
      <c r="F21" s="20"/>
      <c r="G21" s="25">
        <f t="shared" si="0"/>
        <v>0</v>
      </c>
      <c r="H21" s="26"/>
      <c r="I21" s="25">
        <v>17</v>
      </c>
      <c r="J21" s="25">
        <v>0</v>
      </c>
      <c r="K21" s="2"/>
      <c r="L21" s="10"/>
      <c r="M21" s="31">
        <f t="shared" si="1"/>
        <v>0</v>
      </c>
      <c r="N21" s="10"/>
      <c r="O21" s="31">
        <v>17</v>
      </c>
      <c r="P21" s="31">
        <v>0</v>
      </c>
      <c r="Q21" s="2"/>
      <c r="R21" s="11"/>
      <c r="S21" s="38">
        <f t="shared" si="2"/>
        <v>0</v>
      </c>
      <c r="T21" s="39"/>
      <c r="U21" s="38">
        <v>17</v>
      </c>
      <c r="V21" s="38">
        <v>0</v>
      </c>
      <c r="W21" s="2"/>
      <c r="X21" s="42">
        <f t="shared" si="4"/>
        <v>0</v>
      </c>
      <c r="Y21" s="44">
        <f t="shared" si="4"/>
        <v>0</v>
      </c>
      <c r="Z21" s="42">
        <f t="shared" si="4"/>
        <v>0</v>
      </c>
      <c r="AA21" s="46">
        <f t="shared" si="5"/>
        <v>0</v>
      </c>
      <c r="AB21" s="47">
        <f t="shared" si="6"/>
        <v>0</v>
      </c>
      <c r="AC21" s="49">
        <f t="shared" si="3"/>
        <v>15</v>
      </c>
    </row>
    <row r="22" spans="1:29" ht="15.75" x14ac:dyDescent="0.25">
      <c r="A22" s="4"/>
      <c r="B22" s="10"/>
      <c r="C22" s="10"/>
      <c r="D22" s="10"/>
      <c r="E22" s="2"/>
      <c r="F22" s="20"/>
      <c r="G22" s="25">
        <f t="shared" si="0"/>
        <v>0</v>
      </c>
      <c r="H22" s="26"/>
      <c r="I22" s="25">
        <v>18</v>
      </c>
      <c r="J22" s="25">
        <v>0</v>
      </c>
      <c r="K22" s="2"/>
      <c r="L22" s="10"/>
      <c r="M22" s="31">
        <f t="shared" si="1"/>
        <v>0</v>
      </c>
      <c r="N22" s="10"/>
      <c r="O22" s="31">
        <v>18</v>
      </c>
      <c r="P22" s="31">
        <v>0</v>
      </c>
      <c r="Q22" s="2"/>
      <c r="R22" s="11"/>
      <c r="S22" s="38">
        <f t="shared" si="2"/>
        <v>0</v>
      </c>
      <c r="T22" s="39"/>
      <c r="U22" s="38">
        <v>18</v>
      </c>
      <c r="V22" s="38">
        <v>0</v>
      </c>
      <c r="W22" s="2"/>
      <c r="X22" s="42">
        <f t="shared" si="4"/>
        <v>0</v>
      </c>
      <c r="Y22" s="44">
        <f t="shared" si="4"/>
        <v>0</v>
      </c>
      <c r="Z22" s="42">
        <f t="shared" si="4"/>
        <v>0</v>
      </c>
      <c r="AA22" s="46">
        <f t="shared" si="5"/>
        <v>0</v>
      </c>
      <c r="AB22" s="47">
        <f t="shared" si="6"/>
        <v>0</v>
      </c>
      <c r="AC22" s="49">
        <f t="shared" si="3"/>
        <v>15</v>
      </c>
    </row>
  </sheetData>
  <mergeCells count="4">
    <mergeCell ref="F3:J3"/>
    <mergeCell ref="L3:P3"/>
    <mergeCell ref="R3:V3"/>
    <mergeCell ref="X3:AC3"/>
  </mergeCells>
  <conditionalFormatting sqref="AA5:AA22">
    <cfRule type="top10" dxfId="11" priority="1" rank="15"/>
  </conditionalFormatting>
  <conditionalFormatting sqref="AA6:AA22">
    <cfRule type="top10" dxfId="10" priority="2" rank="15"/>
  </conditionalFormatting>
  <conditionalFormatting sqref="AC5:AC22">
    <cfRule type="top10" dxfId="9" priority="3" bottom="1" rank="1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zoomScale="75" zoomScaleNormal="75" workbookViewId="0">
      <selection activeCell="C28" sqref="C28"/>
    </sheetView>
  </sheetViews>
  <sheetFormatPr defaultRowHeight="15" x14ac:dyDescent="0.25"/>
  <cols>
    <col min="1" max="1" width="2" customWidth="1"/>
    <col min="3" max="3" width="20.42578125" customWidth="1"/>
    <col min="4" max="4" width="14.85546875" customWidth="1"/>
    <col min="5" max="5" width="1.85546875" customWidth="1"/>
    <col min="7" max="7" width="21.5703125" customWidth="1"/>
    <col min="11" max="11" width="2.140625" customWidth="1"/>
    <col min="13" max="13" width="21.7109375" customWidth="1"/>
    <col min="17" max="17" width="2" customWidth="1"/>
    <col min="23" max="23" width="1.28515625" customWidth="1"/>
    <col min="25" max="25" width="19" customWidth="1"/>
    <col min="26" max="26" width="15.42578125" customWidth="1"/>
    <col min="27" max="27" width="13.5703125" customWidth="1"/>
    <col min="28" max="28" width="14.7109375" customWidth="1"/>
    <col min="29" max="29" width="17" customWidth="1"/>
  </cols>
  <sheetData>
    <row r="1" spans="1:29" ht="20.25" x14ac:dyDescent="0.3">
      <c r="A1" s="1"/>
      <c r="B1" s="5" t="s">
        <v>0</v>
      </c>
      <c r="C1" s="12"/>
      <c r="D1" s="12"/>
      <c r="E1" s="12"/>
      <c r="F1" s="12"/>
      <c r="G1" s="2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21" thickBot="1" x14ac:dyDescent="0.35">
      <c r="A2" s="1"/>
      <c r="B2" s="6"/>
      <c r="C2" s="13" t="s">
        <v>43</v>
      </c>
      <c r="D2" s="6"/>
      <c r="E2" s="6"/>
      <c r="F2" s="6"/>
      <c r="G2" s="2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9.5" thickBot="1" x14ac:dyDescent="0.3">
      <c r="A3" s="2"/>
      <c r="B3" s="7" t="s">
        <v>79</v>
      </c>
      <c r="C3" s="14"/>
      <c r="D3" s="16"/>
      <c r="E3" s="2"/>
      <c r="F3" s="65" t="s">
        <v>2</v>
      </c>
      <c r="G3" s="66"/>
      <c r="H3" s="66"/>
      <c r="I3" s="66"/>
      <c r="J3" s="67"/>
      <c r="K3" s="2"/>
      <c r="L3" s="68" t="s">
        <v>80</v>
      </c>
      <c r="M3" s="69"/>
      <c r="N3" s="69"/>
      <c r="O3" s="69"/>
      <c r="P3" s="70"/>
      <c r="Q3" s="2"/>
      <c r="R3" s="59" t="s">
        <v>4</v>
      </c>
      <c r="S3" s="71"/>
      <c r="T3" s="71"/>
      <c r="U3" s="71"/>
      <c r="V3" s="72"/>
      <c r="W3" s="2"/>
      <c r="X3" s="62" t="s">
        <v>5</v>
      </c>
      <c r="Y3" s="73"/>
      <c r="Z3" s="73"/>
      <c r="AA3" s="73"/>
      <c r="AB3" s="73"/>
      <c r="AC3" s="74"/>
    </row>
    <row r="4" spans="1:29" ht="44.25" thickBot="1" x14ac:dyDescent="0.3">
      <c r="A4" s="3"/>
      <c r="B4" s="8" t="s">
        <v>6</v>
      </c>
      <c r="C4" s="15" t="s">
        <v>7</v>
      </c>
      <c r="D4" s="17" t="s">
        <v>8</v>
      </c>
      <c r="E4" s="3"/>
      <c r="F4" s="18" t="s">
        <v>9</v>
      </c>
      <c r="G4" s="23" t="s">
        <v>10</v>
      </c>
      <c r="H4" s="23" t="s">
        <v>11</v>
      </c>
      <c r="I4" s="23" t="s">
        <v>12</v>
      </c>
      <c r="J4" s="27" t="s">
        <v>13</v>
      </c>
      <c r="K4" s="28"/>
      <c r="L4" s="8" t="s">
        <v>9</v>
      </c>
      <c r="M4" s="29" t="s">
        <v>10</v>
      </c>
      <c r="N4" s="15" t="s">
        <v>11</v>
      </c>
      <c r="O4" s="29" t="s">
        <v>12</v>
      </c>
      <c r="P4" s="33" t="s">
        <v>13</v>
      </c>
      <c r="Q4" s="28"/>
      <c r="R4" s="34" t="s">
        <v>9</v>
      </c>
      <c r="S4" s="36" t="s">
        <v>10</v>
      </c>
      <c r="T4" s="36" t="s">
        <v>11</v>
      </c>
      <c r="U4" s="36" t="s">
        <v>12</v>
      </c>
      <c r="V4" s="40" t="s">
        <v>13</v>
      </c>
      <c r="W4" s="28"/>
      <c r="X4" s="41" t="s">
        <v>6</v>
      </c>
      <c r="Y4" s="43" t="s">
        <v>14</v>
      </c>
      <c r="Z4" s="45" t="s">
        <v>8</v>
      </c>
      <c r="AA4" s="45" t="s">
        <v>15</v>
      </c>
      <c r="AB4" s="45" t="s">
        <v>16</v>
      </c>
      <c r="AC4" s="48" t="s">
        <v>17</v>
      </c>
    </row>
    <row r="5" spans="1:29" ht="15.75" x14ac:dyDescent="0.25">
      <c r="A5" s="2"/>
      <c r="B5" s="51">
        <v>300</v>
      </c>
      <c r="C5" s="9" t="s">
        <v>81</v>
      </c>
      <c r="D5" s="9" t="s">
        <v>19</v>
      </c>
      <c r="E5" s="2"/>
      <c r="F5" s="19">
        <v>304</v>
      </c>
      <c r="G5" s="24" t="str">
        <f t="shared" ref="G5:G19" si="0">IF(ISNA(VLOOKUP(F5, $B$5:$C$19,2,FALSE)),0,VLOOKUP(F5, $B$5:$C$19,2,FALSE))</f>
        <v>Petra Benkovičová</v>
      </c>
      <c r="H5" s="26">
        <v>2.9166666666666668E-3</v>
      </c>
      <c r="I5" s="24">
        <v>1</v>
      </c>
      <c r="J5" s="24">
        <v>20</v>
      </c>
      <c r="K5" s="2"/>
      <c r="L5" s="10">
        <v>300</v>
      </c>
      <c r="M5" s="30" t="str">
        <f t="shared" ref="M5:M19" si="1">IF(ISNA(VLOOKUP(L5, $B$5:$C$19,2,FALSE)),0,VLOOKUP(L5, $B$5:$C$19,2,FALSE))</f>
        <v>Alexandra Krebsová</v>
      </c>
      <c r="N5" s="32">
        <v>6.3888888888888884E-3</v>
      </c>
      <c r="O5" s="30">
        <v>1</v>
      </c>
      <c r="P5" s="30">
        <v>20</v>
      </c>
      <c r="Q5" s="2"/>
      <c r="R5" s="35"/>
      <c r="S5" s="37">
        <f t="shared" ref="S5:S19" si="2">IF(ISNA(VLOOKUP(R5, $B$5:$C$19,2,FALSE)),0,VLOOKUP(R5, $B$5:$C$19,2,FALSE))</f>
        <v>0</v>
      </c>
      <c r="T5" s="39"/>
      <c r="U5" s="37">
        <v>1</v>
      </c>
      <c r="V5" s="37">
        <v>20</v>
      </c>
      <c r="W5" s="2"/>
      <c r="X5" s="42">
        <f>B5</f>
        <v>300</v>
      </c>
      <c r="Y5" s="42" t="str">
        <f>C5</f>
        <v>Alexandra Krebsová</v>
      </c>
      <c r="Z5" s="42" t="str">
        <f>D5</f>
        <v>Zohor</v>
      </c>
      <c r="AA5" s="46">
        <f>IF(ISNA(VLOOKUP(X5,$F$5:$J$19,5,FALSE)),0,VLOOKUP(X5,$F$5:$J$19,5,FALSE))+IF(ISNA(VLOOKUP(X5,$L$5:$P$19,5,FALSE)),0,VLOOKUP(X5,$L$5:$P$19,5,FALSE))+IF(ISNA(VLOOKUP(X5,$R$5:$V$19,5,FALSE)),0,VLOOKUP(X5,$R$5:$V$19,5,FALSE))</f>
        <v>32</v>
      </c>
      <c r="AB5" s="47">
        <f>IF(ISNA(VLOOKUP(X5,$F$5:$J$19,3,FALSE)),0,VLOOKUP(X5,$F$5:$J$19,3,FALSE))+IF(ISNA(VLOOKUP(X5,$L$5:$P$19,3,FALSE)),0,VLOOKUP(X5,$L$5:$P$19,3,FALSE)+IF(ISNA(VLOOKUP(X5,$R$5:$V$19,3,FALSE)),0,VLOOKUP(X5,$R$5:$V$19,3,FALSE)))</f>
        <v>9.3518518518518508E-3</v>
      </c>
      <c r="AC5" s="49">
        <f t="shared" ref="AC5:AC19" si="3">RANK(AA5,$AA$5:$AA$19,0)</f>
        <v>2</v>
      </c>
    </row>
    <row r="6" spans="1:29" ht="15.75" x14ac:dyDescent="0.25">
      <c r="A6" s="2"/>
      <c r="B6" s="52">
        <v>301</v>
      </c>
      <c r="C6" s="10" t="s">
        <v>83</v>
      </c>
      <c r="D6" s="10" t="s">
        <v>19</v>
      </c>
      <c r="E6" s="2"/>
      <c r="F6" s="20">
        <v>306</v>
      </c>
      <c r="G6" s="25" t="str">
        <f t="shared" si="0"/>
        <v>Mária Mikuličová</v>
      </c>
      <c r="H6" s="26">
        <v>2.9513888888888888E-3</v>
      </c>
      <c r="I6" s="25">
        <v>2</v>
      </c>
      <c r="J6" s="25">
        <v>14</v>
      </c>
      <c r="K6" s="2"/>
      <c r="L6" s="10">
        <v>304</v>
      </c>
      <c r="M6" s="31" t="str">
        <f t="shared" si="1"/>
        <v>Petra Benkovičová</v>
      </c>
      <c r="N6" s="32">
        <v>6.8402777777777776E-3</v>
      </c>
      <c r="O6" s="31">
        <v>2</v>
      </c>
      <c r="P6" s="31">
        <v>14</v>
      </c>
      <c r="Q6" s="2"/>
      <c r="R6" s="11"/>
      <c r="S6" s="38">
        <f t="shared" si="2"/>
        <v>0</v>
      </c>
      <c r="T6" s="39"/>
      <c r="U6" s="38">
        <v>2</v>
      </c>
      <c r="V6" s="38">
        <v>14</v>
      </c>
      <c r="W6" s="2"/>
      <c r="X6" s="42">
        <f t="shared" ref="X6:Z19" si="4">B6</f>
        <v>301</v>
      </c>
      <c r="Y6" s="44" t="str">
        <f t="shared" si="4"/>
        <v>Natália Rybárová</v>
      </c>
      <c r="Z6" s="42" t="str">
        <f t="shared" si="4"/>
        <v>Zohor</v>
      </c>
      <c r="AA6" s="46">
        <f t="shared" ref="AA6:AA19" si="5">IF(ISNA(VLOOKUP(X6,$F$5:$J$19,5,FALSE)),0,VLOOKUP(X6,$F$5:$J$19,5,FALSE))+IF(ISNA(VLOOKUP(X6,$L$5:$P$19,5,FALSE)),0,VLOOKUP(X6,$L$5:$P$19,5,FALSE))+IF(ISNA(VLOOKUP(X6,$R$5:$V$19,5,FALSE)),0,VLOOKUP(X6,$R$5:$V$19,5,FALSE))</f>
        <v>23</v>
      </c>
      <c r="AB6" s="47">
        <f t="shared" ref="AB6:AB19" si="6">IF(ISNA(VLOOKUP(X6,$F$5:$J$19,3,FALSE)),0,VLOOKUP(X6,$F$5:$J$19,3,FALSE))+IF(ISNA(VLOOKUP(X6,$L$5:$P$19,3,FALSE)),0,VLOOKUP(X6,$L$5:$P$19,3,FALSE)+IF(ISNA(VLOOKUP(X6,$R$5:$V$19,3,FALSE)),0,VLOOKUP(X6,$R$5:$V$19,3,FALSE)))</f>
        <v>1.03125E-2</v>
      </c>
      <c r="AC6" s="49">
        <f t="shared" si="3"/>
        <v>4</v>
      </c>
    </row>
    <row r="7" spans="1:29" ht="15.75" x14ac:dyDescent="0.25">
      <c r="A7" s="2"/>
      <c r="B7" s="52">
        <v>302</v>
      </c>
      <c r="C7" s="10" t="s">
        <v>85</v>
      </c>
      <c r="D7" s="10" t="s">
        <v>24</v>
      </c>
      <c r="E7" s="2"/>
      <c r="F7" s="20">
        <v>302</v>
      </c>
      <c r="G7" s="25" t="str">
        <f t="shared" si="0"/>
        <v>Sofia Srnková</v>
      </c>
      <c r="H7" s="26">
        <v>2.9629629629629628E-3</v>
      </c>
      <c r="I7" s="25">
        <v>3</v>
      </c>
      <c r="J7" s="25">
        <v>13</v>
      </c>
      <c r="K7" s="2"/>
      <c r="L7" s="10">
        <v>306</v>
      </c>
      <c r="M7" s="31" t="str">
        <f t="shared" si="1"/>
        <v>Mária Mikuličová</v>
      </c>
      <c r="N7" s="32">
        <v>7.106481481481481E-3</v>
      </c>
      <c r="O7" s="31">
        <v>3</v>
      </c>
      <c r="P7" s="31">
        <v>13</v>
      </c>
      <c r="Q7" s="2"/>
      <c r="R7" s="11"/>
      <c r="S7" s="38">
        <f t="shared" si="2"/>
        <v>0</v>
      </c>
      <c r="T7" s="39"/>
      <c r="U7" s="38">
        <v>3</v>
      </c>
      <c r="V7" s="38">
        <v>13</v>
      </c>
      <c r="W7" s="2"/>
      <c r="X7" s="42">
        <f t="shared" si="4"/>
        <v>302</v>
      </c>
      <c r="Y7" s="44" t="str">
        <f t="shared" si="4"/>
        <v>Sofia Srnková</v>
      </c>
      <c r="Z7" s="42" t="str">
        <f t="shared" si="4"/>
        <v>Studienka</v>
      </c>
      <c r="AA7" s="46">
        <f t="shared" si="5"/>
        <v>13</v>
      </c>
      <c r="AB7" s="47">
        <f t="shared" si="6"/>
        <v>2.9629629629629628E-3</v>
      </c>
      <c r="AC7" s="49">
        <f t="shared" si="3"/>
        <v>5</v>
      </c>
    </row>
    <row r="8" spans="1:29" ht="15.75" x14ac:dyDescent="0.25">
      <c r="A8" s="2"/>
      <c r="B8" s="52">
        <v>303</v>
      </c>
      <c r="C8" s="10" t="s">
        <v>86</v>
      </c>
      <c r="D8" s="10" t="s">
        <v>24</v>
      </c>
      <c r="E8" s="2"/>
      <c r="F8" s="20">
        <v>300</v>
      </c>
      <c r="G8" s="25" t="str">
        <f t="shared" si="0"/>
        <v>Alexandra Krebsová</v>
      </c>
      <c r="H8" s="26">
        <v>2.9629629629629628E-3</v>
      </c>
      <c r="I8" s="25">
        <v>4</v>
      </c>
      <c r="J8" s="25">
        <v>12</v>
      </c>
      <c r="K8" s="2"/>
      <c r="L8" s="10">
        <v>301</v>
      </c>
      <c r="M8" s="31" t="str">
        <f t="shared" si="1"/>
        <v>Natália Rybárová</v>
      </c>
      <c r="N8" s="32">
        <v>7.1527777777777787E-3</v>
      </c>
      <c r="O8" s="31">
        <v>4</v>
      </c>
      <c r="P8" s="31">
        <v>12</v>
      </c>
      <c r="Q8" s="2"/>
      <c r="R8" s="11"/>
      <c r="S8" s="38">
        <f t="shared" si="2"/>
        <v>0</v>
      </c>
      <c r="T8" s="39"/>
      <c r="U8" s="38">
        <v>4</v>
      </c>
      <c r="V8" s="38">
        <v>12</v>
      </c>
      <c r="W8" s="2"/>
      <c r="X8" s="42">
        <f t="shared" si="4"/>
        <v>303</v>
      </c>
      <c r="Y8" s="44" t="str">
        <f t="shared" si="4"/>
        <v>Dominika Biksádská</v>
      </c>
      <c r="Z8" s="42" t="str">
        <f t="shared" si="4"/>
        <v>Studienka</v>
      </c>
      <c r="AA8" s="46">
        <f t="shared" si="5"/>
        <v>0</v>
      </c>
      <c r="AB8" s="47">
        <f t="shared" si="6"/>
        <v>0</v>
      </c>
      <c r="AC8" s="49">
        <f t="shared" si="3"/>
        <v>11</v>
      </c>
    </row>
    <row r="9" spans="1:29" ht="15.75" x14ac:dyDescent="0.25">
      <c r="A9" s="2"/>
      <c r="B9" s="52">
        <v>304</v>
      </c>
      <c r="C9" s="10" t="s">
        <v>82</v>
      </c>
      <c r="D9" s="10" t="s">
        <v>30</v>
      </c>
      <c r="E9" s="2"/>
      <c r="F9" s="20">
        <v>301</v>
      </c>
      <c r="G9" s="25" t="str">
        <f t="shared" si="0"/>
        <v>Natália Rybárová</v>
      </c>
      <c r="H9" s="26">
        <v>3.1597222222222222E-3</v>
      </c>
      <c r="I9" s="25">
        <v>5</v>
      </c>
      <c r="J9" s="25">
        <v>11</v>
      </c>
      <c r="K9" s="2"/>
      <c r="L9" s="10">
        <v>309</v>
      </c>
      <c r="M9" s="31" t="str">
        <f t="shared" si="1"/>
        <v>Kristína Amzlerová</v>
      </c>
      <c r="N9" s="32">
        <v>7.2106481481481475E-3</v>
      </c>
      <c r="O9" s="31">
        <v>5</v>
      </c>
      <c r="P9" s="31">
        <v>11</v>
      </c>
      <c r="Q9" s="2"/>
      <c r="R9" s="11"/>
      <c r="S9" s="38">
        <f t="shared" si="2"/>
        <v>0</v>
      </c>
      <c r="T9" s="39"/>
      <c r="U9" s="38">
        <v>5</v>
      </c>
      <c r="V9" s="38">
        <v>11</v>
      </c>
      <c r="W9" s="2"/>
      <c r="X9" s="42">
        <f t="shared" si="4"/>
        <v>304</v>
      </c>
      <c r="Y9" s="44" t="str">
        <f t="shared" si="4"/>
        <v>Petra Benkovičová</v>
      </c>
      <c r="Z9" s="42" t="str">
        <f t="shared" si="4"/>
        <v>Závod</v>
      </c>
      <c r="AA9" s="46">
        <f t="shared" si="5"/>
        <v>34</v>
      </c>
      <c r="AB9" s="47">
        <f t="shared" si="6"/>
        <v>9.7569444444444448E-3</v>
      </c>
      <c r="AC9" s="49">
        <f t="shared" si="3"/>
        <v>1</v>
      </c>
    </row>
    <row r="10" spans="1:29" ht="15.75" x14ac:dyDescent="0.25">
      <c r="A10" s="2"/>
      <c r="B10" s="52">
        <v>305</v>
      </c>
      <c r="C10" s="10" t="s">
        <v>88</v>
      </c>
      <c r="D10" s="10" t="s">
        <v>32</v>
      </c>
      <c r="E10" s="2"/>
      <c r="F10" s="20">
        <v>305</v>
      </c>
      <c r="G10" s="25" t="str">
        <f t="shared" si="0"/>
        <v>Adriana Matkovičová</v>
      </c>
      <c r="H10" s="26">
        <v>3.414351851851852E-3</v>
      </c>
      <c r="I10" s="25">
        <v>6</v>
      </c>
      <c r="J10" s="25">
        <v>10</v>
      </c>
      <c r="K10" s="2"/>
      <c r="L10" s="10">
        <v>310</v>
      </c>
      <c r="M10" s="31" t="str">
        <f t="shared" si="1"/>
        <v>Krolína Ďatková</v>
      </c>
      <c r="N10" s="32">
        <v>7.4652777777777781E-3</v>
      </c>
      <c r="O10" s="31">
        <v>6</v>
      </c>
      <c r="P10" s="31">
        <v>10</v>
      </c>
      <c r="Q10" s="2"/>
      <c r="R10" s="11"/>
      <c r="S10" s="38">
        <f t="shared" si="2"/>
        <v>0</v>
      </c>
      <c r="T10" s="39"/>
      <c r="U10" s="38">
        <v>6</v>
      </c>
      <c r="V10" s="38">
        <v>10</v>
      </c>
      <c r="W10" s="2"/>
      <c r="X10" s="42">
        <f t="shared" si="4"/>
        <v>305</v>
      </c>
      <c r="Y10" s="44" t="str">
        <f t="shared" si="4"/>
        <v>Adriana Matkovičová</v>
      </c>
      <c r="Z10" s="42" t="str">
        <f t="shared" si="4"/>
        <v>Gajary</v>
      </c>
      <c r="AA10" s="46">
        <f t="shared" si="5"/>
        <v>10</v>
      </c>
      <c r="AB10" s="47">
        <f t="shared" si="6"/>
        <v>3.414351851851852E-3</v>
      </c>
      <c r="AC10" s="49">
        <f t="shared" si="3"/>
        <v>7</v>
      </c>
    </row>
    <row r="11" spans="1:29" ht="15.75" x14ac:dyDescent="0.25">
      <c r="A11" s="2"/>
      <c r="B11" s="10">
        <v>306</v>
      </c>
      <c r="C11" s="10" t="s">
        <v>84</v>
      </c>
      <c r="D11" s="10" t="s">
        <v>32</v>
      </c>
      <c r="E11" s="2"/>
      <c r="F11" s="20"/>
      <c r="G11" s="25">
        <f t="shared" si="0"/>
        <v>0</v>
      </c>
      <c r="H11" s="26"/>
      <c r="I11" s="25">
        <v>7</v>
      </c>
      <c r="J11" s="25">
        <v>9</v>
      </c>
      <c r="K11" s="2"/>
      <c r="L11" s="10">
        <v>308</v>
      </c>
      <c r="M11" s="31" t="str">
        <f t="shared" si="1"/>
        <v>Veronika Mikuličová</v>
      </c>
      <c r="N11" s="32">
        <v>7.5694444444444446E-3</v>
      </c>
      <c r="O11" s="31">
        <v>7</v>
      </c>
      <c r="P11" s="31">
        <v>9</v>
      </c>
      <c r="Q11" s="2"/>
      <c r="R11" s="11"/>
      <c r="S11" s="38">
        <f t="shared" si="2"/>
        <v>0</v>
      </c>
      <c r="T11" s="39"/>
      <c r="U11" s="38">
        <v>7</v>
      </c>
      <c r="V11" s="38">
        <v>9</v>
      </c>
      <c r="W11" s="2"/>
      <c r="X11" s="42">
        <f t="shared" si="4"/>
        <v>306</v>
      </c>
      <c r="Y11" s="44" t="str">
        <f t="shared" si="4"/>
        <v>Mária Mikuličová</v>
      </c>
      <c r="Z11" s="42" t="str">
        <f t="shared" si="4"/>
        <v>Gajary</v>
      </c>
      <c r="AA11" s="46">
        <f t="shared" si="5"/>
        <v>27</v>
      </c>
      <c r="AB11" s="47">
        <f t="shared" si="6"/>
        <v>1.005787037037037E-2</v>
      </c>
      <c r="AC11" s="49">
        <f t="shared" si="3"/>
        <v>3</v>
      </c>
    </row>
    <row r="12" spans="1:29" ht="15.75" x14ac:dyDescent="0.25">
      <c r="A12" s="2"/>
      <c r="B12" s="11">
        <v>307</v>
      </c>
      <c r="C12" s="10" t="s">
        <v>91</v>
      </c>
      <c r="D12" s="10" t="s">
        <v>19</v>
      </c>
      <c r="E12" s="2"/>
      <c r="F12" s="20"/>
      <c r="G12" s="25">
        <f t="shared" si="0"/>
        <v>0</v>
      </c>
      <c r="H12" s="26"/>
      <c r="I12" s="25">
        <v>8</v>
      </c>
      <c r="J12" s="25">
        <v>8</v>
      </c>
      <c r="K12" s="2"/>
      <c r="L12" s="10">
        <v>307</v>
      </c>
      <c r="M12" s="31" t="str">
        <f t="shared" si="1"/>
        <v>Aneta Trnovská</v>
      </c>
      <c r="N12" s="32">
        <v>8.4722222222222213E-3</v>
      </c>
      <c r="O12" s="31">
        <v>8</v>
      </c>
      <c r="P12" s="31">
        <v>8</v>
      </c>
      <c r="Q12" s="2"/>
      <c r="R12" s="11"/>
      <c r="S12" s="38">
        <f t="shared" si="2"/>
        <v>0</v>
      </c>
      <c r="T12" s="39"/>
      <c r="U12" s="38">
        <v>8</v>
      </c>
      <c r="V12" s="38">
        <v>8</v>
      </c>
      <c r="W12" s="2"/>
      <c r="X12" s="42">
        <f t="shared" si="4"/>
        <v>307</v>
      </c>
      <c r="Y12" s="44" t="str">
        <f t="shared" si="4"/>
        <v>Aneta Trnovská</v>
      </c>
      <c r="Z12" s="42" t="str">
        <f t="shared" si="4"/>
        <v>Zohor</v>
      </c>
      <c r="AA12" s="46">
        <f t="shared" si="5"/>
        <v>8</v>
      </c>
      <c r="AB12" s="47">
        <f t="shared" si="6"/>
        <v>8.4722222222222213E-3</v>
      </c>
      <c r="AC12" s="49">
        <f t="shared" si="3"/>
        <v>10</v>
      </c>
    </row>
    <row r="13" spans="1:29" ht="15.75" x14ac:dyDescent="0.25">
      <c r="A13" s="2"/>
      <c r="B13" s="11">
        <v>308</v>
      </c>
      <c r="C13" s="10" t="s">
        <v>90</v>
      </c>
      <c r="D13" s="10" t="s">
        <v>32</v>
      </c>
      <c r="E13" s="2"/>
      <c r="F13" s="20"/>
      <c r="G13" s="25">
        <f t="shared" si="0"/>
        <v>0</v>
      </c>
      <c r="H13" s="26"/>
      <c r="I13" s="25">
        <v>9</v>
      </c>
      <c r="J13" s="25">
        <v>7</v>
      </c>
      <c r="K13" s="2"/>
      <c r="L13" s="10"/>
      <c r="M13" s="31">
        <f t="shared" si="1"/>
        <v>0</v>
      </c>
      <c r="N13" s="32"/>
      <c r="O13" s="31">
        <v>9</v>
      </c>
      <c r="P13" s="31">
        <v>7</v>
      </c>
      <c r="Q13" s="2"/>
      <c r="R13" s="11"/>
      <c r="S13" s="38">
        <f t="shared" si="2"/>
        <v>0</v>
      </c>
      <c r="T13" s="39"/>
      <c r="U13" s="38">
        <v>9</v>
      </c>
      <c r="V13" s="38">
        <v>7</v>
      </c>
      <c r="W13" s="2"/>
      <c r="X13" s="42">
        <f t="shared" si="4"/>
        <v>308</v>
      </c>
      <c r="Y13" s="44" t="str">
        <f t="shared" si="4"/>
        <v>Veronika Mikuličová</v>
      </c>
      <c r="Z13" s="42" t="str">
        <f t="shared" si="4"/>
        <v>Gajary</v>
      </c>
      <c r="AA13" s="46">
        <f t="shared" si="5"/>
        <v>9</v>
      </c>
      <c r="AB13" s="47">
        <f t="shared" si="6"/>
        <v>7.5694444444444446E-3</v>
      </c>
      <c r="AC13" s="49">
        <f t="shared" si="3"/>
        <v>9</v>
      </c>
    </row>
    <row r="14" spans="1:29" ht="15.75" x14ac:dyDescent="0.25">
      <c r="A14" s="2"/>
      <c r="B14" s="10">
        <v>309</v>
      </c>
      <c r="C14" s="10" t="s">
        <v>87</v>
      </c>
      <c r="D14" s="10" t="s">
        <v>19</v>
      </c>
      <c r="E14" s="2"/>
      <c r="F14" s="20"/>
      <c r="G14" s="25">
        <f t="shared" si="0"/>
        <v>0</v>
      </c>
      <c r="H14" s="26"/>
      <c r="I14" s="25">
        <v>10</v>
      </c>
      <c r="J14" s="25">
        <v>6</v>
      </c>
      <c r="K14" s="2"/>
      <c r="L14" s="10"/>
      <c r="M14" s="31">
        <f t="shared" si="1"/>
        <v>0</v>
      </c>
      <c r="N14" s="32"/>
      <c r="O14" s="31">
        <v>10</v>
      </c>
      <c r="P14" s="31">
        <v>6</v>
      </c>
      <c r="Q14" s="2"/>
      <c r="R14" s="11"/>
      <c r="S14" s="38">
        <f t="shared" si="2"/>
        <v>0</v>
      </c>
      <c r="T14" s="39"/>
      <c r="U14" s="38">
        <v>10</v>
      </c>
      <c r="V14" s="38">
        <v>6</v>
      </c>
      <c r="W14" s="2"/>
      <c r="X14" s="42">
        <f t="shared" si="4"/>
        <v>309</v>
      </c>
      <c r="Y14" s="44" t="str">
        <f t="shared" si="4"/>
        <v>Kristína Amzlerová</v>
      </c>
      <c r="Z14" s="42" t="str">
        <f t="shared" si="4"/>
        <v>Zohor</v>
      </c>
      <c r="AA14" s="46">
        <f t="shared" si="5"/>
        <v>11</v>
      </c>
      <c r="AB14" s="47">
        <f t="shared" si="6"/>
        <v>7.2106481481481475E-3</v>
      </c>
      <c r="AC14" s="49">
        <f t="shared" si="3"/>
        <v>6</v>
      </c>
    </row>
    <row r="15" spans="1:29" ht="15.75" x14ac:dyDescent="0.25">
      <c r="A15" s="2"/>
      <c r="B15" s="10">
        <v>310</v>
      </c>
      <c r="C15" s="10" t="s">
        <v>89</v>
      </c>
      <c r="D15" s="10" t="s">
        <v>19</v>
      </c>
      <c r="E15" s="2"/>
      <c r="F15" s="20"/>
      <c r="G15" s="25">
        <f t="shared" si="0"/>
        <v>0</v>
      </c>
      <c r="H15" s="26"/>
      <c r="I15" s="25">
        <v>11</v>
      </c>
      <c r="J15" s="25">
        <v>5</v>
      </c>
      <c r="K15" s="2"/>
      <c r="L15" s="10"/>
      <c r="M15" s="31">
        <f t="shared" si="1"/>
        <v>0</v>
      </c>
      <c r="N15" s="32"/>
      <c r="O15" s="31">
        <v>11</v>
      </c>
      <c r="P15" s="31">
        <v>5</v>
      </c>
      <c r="Q15" s="2"/>
      <c r="R15" s="11"/>
      <c r="S15" s="38">
        <f t="shared" si="2"/>
        <v>0</v>
      </c>
      <c r="T15" s="39"/>
      <c r="U15" s="38">
        <v>11</v>
      </c>
      <c r="V15" s="38">
        <v>5</v>
      </c>
      <c r="W15" s="2"/>
      <c r="X15" s="42">
        <f t="shared" si="4"/>
        <v>310</v>
      </c>
      <c r="Y15" s="44" t="str">
        <f t="shared" si="4"/>
        <v>Krolína Ďatková</v>
      </c>
      <c r="Z15" s="42" t="str">
        <f t="shared" si="4"/>
        <v>Zohor</v>
      </c>
      <c r="AA15" s="46">
        <f t="shared" si="5"/>
        <v>10</v>
      </c>
      <c r="AB15" s="47">
        <f t="shared" si="6"/>
        <v>7.4652777777777781E-3</v>
      </c>
      <c r="AC15" s="49">
        <f t="shared" si="3"/>
        <v>7</v>
      </c>
    </row>
    <row r="16" spans="1:29" ht="15.75" x14ac:dyDescent="0.25">
      <c r="A16" s="2"/>
      <c r="B16" s="10"/>
      <c r="C16" s="10"/>
      <c r="D16" s="10"/>
      <c r="E16" s="2"/>
      <c r="F16" s="20"/>
      <c r="G16" s="25">
        <f t="shared" si="0"/>
        <v>0</v>
      </c>
      <c r="H16" s="26"/>
      <c r="I16" s="25">
        <v>12</v>
      </c>
      <c r="J16" s="25">
        <v>4</v>
      </c>
      <c r="K16" s="2"/>
      <c r="L16" s="10"/>
      <c r="M16" s="31">
        <f t="shared" si="1"/>
        <v>0</v>
      </c>
      <c r="N16" s="32"/>
      <c r="O16" s="31">
        <v>12</v>
      </c>
      <c r="P16" s="31">
        <v>4</v>
      </c>
      <c r="Q16" s="2"/>
      <c r="R16" s="11"/>
      <c r="S16" s="38">
        <f t="shared" si="2"/>
        <v>0</v>
      </c>
      <c r="T16" s="39"/>
      <c r="U16" s="38">
        <v>12</v>
      </c>
      <c r="V16" s="38">
        <v>4</v>
      </c>
      <c r="W16" s="2"/>
      <c r="X16" s="42">
        <f t="shared" si="4"/>
        <v>0</v>
      </c>
      <c r="Y16" s="44">
        <f t="shared" si="4"/>
        <v>0</v>
      </c>
      <c r="Z16" s="42">
        <f t="shared" si="4"/>
        <v>0</v>
      </c>
      <c r="AA16" s="46">
        <f t="shared" si="5"/>
        <v>0</v>
      </c>
      <c r="AB16" s="47">
        <f t="shared" si="6"/>
        <v>0</v>
      </c>
      <c r="AC16" s="49">
        <f t="shared" si="3"/>
        <v>11</v>
      </c>
    </row>
    <row r="17" spans="1:29" ht="15.75" x14ac:dyDescent="0.25">
      <c r="A17" s="4"/>
      <c r="B17" s="10"/>
      <c r="C17" s="10"/>
      <c r="D17" s="10"/>
      <c r="E17" s="2"/>
      <c r="F17" s="20"/>
      <c r="G17" s="25">
        <f t="shared" si="0"/>
        <v>0</v>
      </c>
      <c r="H17" s="26"/>
      <c r="I17" s="25">
        <v>13</v>
      </c>
      <c r="J17" s="25">
        <v>3</v>
      </c>
      <c r="K17" s="2"/>
      <c r="L17" s="10"/>
      <c r="M17" s="31">
        <f t="shared" si="1"/>
        <v>0</v>
      </c>
      <c r="N17" s="32"/>
      <c r="O17" s="31">
        <v>13</v>
      </c>
      <c r="P17" s="31">
        <v>3</v>
      </c>
      <c r="Q17" s="2"/>
      <c r="R17" s="11"/>
      <c r="S17" s="38">
        <f t="shared" si="2"/>
        <v>0</v>
      </c>
      <c r="T17" s="39"/>
      <c r="U17" s="38">
        <v>13</v>
      </c>
      <c r="V17" s="38">
        <v>3</v>
      </c>
      <c r="W17" s="2"/>
      <c r="X17" s="42">
        <f t="shared" si="4"/>
        <v>0</v>
      </c>
      <c r="Y17" s="44">
        <f t="shared" si="4"/>
        <v>0</v>
      </c>
      <c r="Z17" s="42">
        <f t="shared" si="4"/>
        <v>0</v>
      </c>
      <c r="AA17" s="46">
        <f t="shared" si="5"/>
        <v>0</v>
      </c>
      <c r="AB17" s="47">
        <f t="shared" si="6"/>
        <v>0</v>
      </c>
      <c r="AC17" s="49">
        <f t="shared" si="3"/>
        <v>11</v>
      </c>
    </row>
    <row r="18" spans="1:29" ht="15.75" x14ac:dyDescent="0.25">
      <c r="A18" s="4"/>
      <c r="B18" s="10"/>
      <c r="C18" s="10"/>
      <c r="D18" s="10"/>
      <c r="E18" s="2"/>
      <c r="F18" s="20"/>
      <c r="G18" s="25">
        <f t="shared" si="0"/>
        <v>0</v>
      </c>
      <c r="H18" s="26"/>
      <c r="I18" s="25">
        <v>14</v>
      </c>
      <c r="J18" s="25">
        <v>2</v>
      </c>
      <c r="K18" s="2"/>
      <c r="L18" s="10"/>
      <c r="M18" s="31">
        <f t="shared" si="1"/>
        <v>0</v>
      </c>
      <c r="N18" s="32"/>
      <c r="O18" s="31">
        <v>14</v>
      </c>
      <c r="P18" s="31">
        <v>2</v>
      </c>
      <c r="Q18" s="2"/>
      <c r="R18" s="11"/>
      <c r="S18" s="38">
        <f t="shared" si="2"/>
        <v>0</v>
      </c>
      <c r="T18" s="39"/>
      <c r="U18" s="38">
        <v>14</v>
      </c>
      <c r="V18" s="38">
        <v>2</v>
      </c>
      <c r="W18" s="2"/>
      <c r="X18" s="42">
        <f t="shared" si="4"/>
        <v>0</v>
      </c>
      <c r="Y18" s="44">
        <f t="shared" si="4"/>
        <v>0</v>
      </c>
      <c r="Z18" s="42">
        <f t="shared" si="4"/>
        <v>0</v>
      </c>
      <c r="AA18" s="46">
        <f t="shared" si="5"/>
        <v>0</v>
      </c>
      <c r="AB18" s="47">
        <f t="shared" si="6"/>
        <v>0</v>
      </c>
      <c r="AC18" s="49">
        <f t="shared" si="3"/>
        <v>11</v>
      </c>
    </row>
    <row r="19" spans="1:29" ht="15.75" x14ac:dyDescent="0.25">
      <c r="A19" s="4"/>
      <c r="B19" s="10"/>
      <c r="C19" s="10"/>
      <c r="D19" s="10"/>
      <c r="E19" s="2"/>
      <c r="F19" s="20"/>
      <c r="G19" s="25">
        <f t="shared" si="0"/>
        <v>0</v>
      </c>
      <c r="H19" s="26"/>
      <c r="I19" s="25">
        <v>15</v>
      </c>
      <c r="J19" s="25">
        <v>1</v>
      </c>
      <c r="K19" s="2"/>
      <c r="L19" s="10"/>
      <c r="M19" s="31">
        <f t="shared" si="1"/>
        <v>0</v>
      </c>
      <c r="N19" s="32"/>
      <c r="O19" s="31">
        <v>15</v>
      </c>
      <c r="P19" s="31">
        <v>1</v>
      </c>
      <c r="Q19" s="2"/>
      <c r="R19" s="11"/>
      <c r="S19" s="38">
        <f t="shared" si="2"/>
        <v>0</v>
      </c>
      <c r="T19" s="39"/>
      <c r="U19" s="38">
        <v>15</v>
      </c>
      <c r="V19" s="38">
        <v>1</v>
      </c>
      <c r="W19" s="2"/>
      <c r="X19" s="42">
        <f t="shared" si="4"/>
        <v>0</v>
      </c>
      <c r="Y19" s="44">
        <f t="shared" si="4"/>
        <v>0</v>
      </c>
      <c r="Z19" s="42">
        <f t="shared" si="4"/>
        <v>0</v>
      </c>
      <c r="AA19" s="46">
        <f t="shared" si="5"/>
        <v>0</v>
      </c>
      <c r="AB19" s="47">
        <f t="shared" si="6"/>
        <v>0</v>
      </c>
      <c r="AC19" s="49">
        <f t="shared" si="3"/>
        <v>11</v>
      </c>
    </row>
  </sheetData>
  <mergeCells count="4">
    <mergeCell ref="F3:J3"/>
    <mergeCell ref="L3:P3"/>
    <mergeCell ref="R3:V3"/>
    <mergeCell ref="X3:AC3"/>
  </mergeCells>
  <conditionalFormatting sqref="AA5:AA19">
    <cfRule type="top10" dxfId="8" priority="1" rank="15"/>
  </conditionalFormatting>
  <conditionalFormatting sqref="AA6:AA19">
    <cfRule type="top10" dxfId="7" priority="2" rank="15"/>
  </conditionalFormatting>
  <conditionalFormatting sqref="AC5:AC19">
    <cfRule type="top10" dxfId="6" priority="3" bottom="1" rank="1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zoomScale="75" zoomScaleNormal="75" workbookViewId="0">
      <selection activeCell="Y32" sqref="Y32"/>
    </sheetView>
  </sheetViews>
  <sheetFormatPr defaultRowHeight="15" x14ac:dyDescent="0.25"/>
  <cols>
    <col min="1" max="1" width="1.7109375" customWidth="1"/>
    <col min="3" max="3" width="23.42578125" customWidth="1"/>
    <col min="4" max="4" width="15.140625" customWidth="1"/>
    <col min="5" max="5" width="1.85546875" customWidth="1"/>
    <col min="7" max="7" width="23.140625" customWidth="1"/>
    <col min="11" max="11" width="1.85546875" customWidth="1"/>
    <col min="13" max="13" width="22.140625" customWidth="1"/>
    <col min="17" max="17" width="2.28515625" customWidth="1"/>
    <col min="23" max="23" width="1.85546875" customWidth="1"/>
    <col min="25" max="25" width="19.85546875" customWidth="1"/>
    <col min="26" max="26" width="16.140625" customWidth="1"/>
    <col min="27" max="27" width="13.140625" customWidth="1"/>
    <col min="28" max="28" width="13.5703125" customWidth="1"/>
    <col min="29" max="29" width="17.28515625" customWidth="1"/>
  </cols>
  <sheetData>
    <row r="1" spans="1:29" ht="20.25" x14ac:dyDescent="0.3">
      <c r="A1" s="1"/>
      <c r="B1" s="5" t="s">
        <v>0</v>
      </c>
      <c r="C1" s="12"/>
      <c r="D1" s="12"/>
      <c r="E1" s="12"/>
      <c r="F1" s="12"/>
      <c r="G1" s="2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21" thickBot="1" x14ac:dyDescent="0.35">
      <c r="A2" s="1"/>
      <c r="B2" s="6"/>
      <c r="C2" s="13" t="s">
        <v>43</v>
      </c>
      <c r="D2" s="6"/>
      <c r="E2" s="6"/>
      <c r="F2" s="6"/>
      <c r="G2" s="2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9.5" thickBot="1" x14ac:dyDescent="0.35">
      <c r="A3" s="2"/>
      <c r="B3" s="54" t="s">
        <v>92</v>
      </c>
      <c r="C3" s="14"/>
      <c r="D3" s="16"/>
      <c r="E3" s="2"/>
      <c r="F3" s="65" t="s">
        <v>2</v>
      </c>
      <c r="G3" s="66"/>
      <c r="H3" s="66"/>
      <c r="I3" s="66"/>
      <c r="J3" s="67"/>
      <c r="K3" s="2"/>
      <c r="L3" s="68" t="s">
        <v>93</v>
      </c>
      <c r="M3" s="69"/>
      <c r="N3" s="69"/>
      <c r="O3" s="69"/>
      <c r="P3" s="70"/>
      <c r="Q3" s="2"/>
      <c r="R3" s="59" t="s">
        <v>4</v>
      </c>
      <c r="S3" s="60"/>
      <c r="T3" s="60"/>
      <c r="U3" s="60"/>
      <c r="V3" s="61"/>
      <c r="W3" s="2"/>
      <c r="X3" s="75" t="s">
        <v>5</v>
      </c>
      <c r="Y3" s="76"/>
      <c r="Z3" s="76"/>
      <c r="AA3" s="76"/>
      <c r="AB3" s="76"/>
      <c r="AC3" s="77"/>
    </row>
    <row r="4" spans="1:29" ht="44.25" thickBot="1" x14ac:dyDescent="0.3">
      <c r="A4" s="3"/>
      <c r="B4" s="8" t="s">
        <v>6</v>
      </c>
      <c r="C4" s="15" t="s">
        <v>7</v>
      </c>
      <c r="D4" s="17" t="s">
        <v>8</v>
      </c>
      <c r="E4" s="3"/>
      <c r="F4" s="18" t="s">
        <v>9</v>
      </c>
      <c r="G4" s="23" t="s">
        <v>10</v>
      </c>
      <c r="H4" s="23" t="s">
        <v>11</v>
      </c>
      <c r="I4" s="23" t="s">
        <v>12</v>
      </c>
      <c r="J4" s="27" t="s">
        <v>13</v>
      </c>
      <c r="K4" s="28"/>
      <c r="L4" s="8" t="s">
        <v>9</v>
      </c>
      <c r="M4" s="29" t="s">
        <v>10</v>
      </c>
      <c r="N4" s="15" t="s">
        <v>11</v>
      </c>
      <c r="O4" s="29" t="s">
        <v>12</v>
      </c>
      <c r="P4" s="33" t="s">
        <v>13</v>
      </c>
      <c r="Q4" s="28"/>
      <c r="R4" s="34" t="s">
        <v>9</v>
      </c>
      <c r="S4" s="36" t="s">
        <v>10</v>
      </c>
      <c r="T4" s="36" t="s">
        <v>11</v>
      </c>
      <c r="U4" s="36" t="s">
        <v>12</v>
      </c>
      <c r="V4" s="40" t="s">
        <v>13</v>
      </c>
      <c r="W4" s="28"/>
      <c r="X4" s="41" t="s">
        <v>6</v>
      </c>
      <c r="Y4" s="43" t="s">
        <v>14</v>
      </c>
      <c r="Z4" s="45" t="s">
        <v>8</v>
      </c>
      <c r="AA4" s="45" t="s">
        <v>15</v>
      </c>
      <c r="AB4" s="45" t="s">
        <v>16</v>
      </c>
      <c r="AC4" s="48" t="s">
        <v>17</v>
      </c>
    </row>
    <row r="5" spans="1:29" ht="15.75" x14ac:dyDescent="0.25">
      <c r="A5" s="2"/>
      <c r="B5" s="51">
        <v>370</v>
      </c>
      <c r="C5" s="9" t="s">
        <v>94</v>
      </c>
      <c r="D5" s="9" t="s">
        <v>19</v>
      </c>
      <c r="E5" s="2"/>
      <c r="F5" s="19">
        <v>376</v>
      </c>
      <c r="G5" s="24" t="str">
        <f t="shared" ref="G5:G24" si="0">IF(ISNA(VLOOKUP(F5, $B$5:$C$61,2,FALSE)),0,VLOOKUP(F5, $B$5:$C$61,2,FALSE))</f>
        <v>Natália Tydlitátová</v>
      </c>
      <c r="H5" s="26">
        <v>4.0509259259259257E-3</v>
      </c>
      <c r="I5" s="24">
        <v>1</v>
      </c>
      <c r="J5" s="24">
        <v>20</v>
      </c>
      <c r="K5" s="2"/>
      <c r="L5" s="10">
        <v>376</v>
      </c>
      <c r="M5" s="30" t="str">
        <f t="shared" ref="M5:M24" si="1">IF(ISNA(VLOOKUP(L5, $B$5:$C$61,2,FALSE)),0,VLOOKUP(L5, $B$5:$C$61,2,FALSE))</f>
        <v>Natália Tydlitátová</v>
      </c>
      <c r="N5" s="32">
        <v>8.1712962962962963E-3</v>
      </c>
      <c r="O5" s="30">
        <v>1</v>
      </c>
      <c r="P5" s="30">
        <v>20</v>
      </c>
      <c r="Q5" s="2"/>
      <c r="R5" s="35"/>
      <c r="S5" s="37">
        <f t="shared" ref="S5:S24" si="2">IF(ISNA(VLOOKUP(R5, $B$5:$C$61,2,FALSE)),0,VLOOKUP(R5, $B$5:$C$61,2,FALSE))</f>
        <v>0</v>
      </c>
      <c r="T5" s="39"/>
      <c r="U5" s="37">
        <v>1</v>
      </c>
      <c r="V5" s="37">
        <v>20</v>
      </c>
      <c r="W5" s="2"/>
      <c r="X5" s="42">
        <f>B5</f>
        <v>370</v>
      </c>
      <c r="Y5" s="42" t="str">
        <f>C5</f>
        <v>Iva Matoušková</v>
      </c>
      <c r="Z5" s="42" t="str">
        <f>D5</f>
        <v>Zohor</v>
      </c>
      <c r="AA5" s="46">
        <f>IF(ISNA(VLOOKUP(X5,$F$5:$J$19,5,FALSE)),0,VLOOKUP(X5,$F$5:$J$19,5,FALSE))+IF(ISNA(VLOOKUP(X5,$L$5:$P$19,5,FALSE)),0,VLOOKUP(X5,$L$5:$P$19,5,FALSE))+IF(ISNA(VLOOKUP(X5,$R$5:$V$19,5,FALSE)),0,VLOOKUP(X5,$R$5:$V$19,5,FALSE))</f>
        <v>24</v>
      </c>
      <c r="AB5" s="47">
        <f>IF(ISNA(VLOOKUP(X5,$F$5:$J$19,3,FALSE)),0,VLOOKUP(X5,$F$5:$J$19,3,FALSE))+IF(ISNA(VLOOKUP(X5,$L$5:$P$19,3,FALSE)),0,VLOOKUP(X5,$L$5:$P$19,3,FALSE)+IF(ISNA(VLOOKUP(X5,$R$5:$V$19,3,FALSE)),0,VLOOKUP(X5,$R$5:$V$19,3,FALSE)))</f>
        <v>1.2719907407407409E-2</v>
      </c>
      <c r="AC5" s="49">
        <f t="shared" ref="AC5:AC24" si="3">RANK(AA5,$AA$5:$AA$24,0)</f>
        <v>3</v>
      </c>
    </row>
    <row r="6" spans="1:29" ht="15.75" x14ac:dyDescent="0.25">
      <c r="A6" s="2"/>
      <c r="B6" s="51">
        <v>371</v>
      </c>
      <c r="C6" s="10" t="s">
        <v>95</v>
      </c>
      <c r="D6" s="10" t="s">
        <v>19</v>
      </c>
      <c r="E6" s="2"/>
      <c r="F6" s="20">
        <v>375</v>
      </c>
      <c r="G6" s="25" t="str">
        <f t="shared" si="0"/>
        <v>Karolína Pernecká</v>
      </c>
      <c r="H6" s="26">
        <v>4.108796296296297E-3</v>
      </c>
      <c r="I6" s="25">
        <v>2</v>
      </c>
      <c r="J6" s="25">
        <v>14</v>
      </c>
      <c r="K6" s="2"/>
      <c r="L6" s="10">
        <v>375</v>
      </c>
      <c r="M6" s="31" t="str">
        <f t="shared" si="1"/>
        <v>Karolína Pernecká</v>
      </c>
      <c r="N6" s="32">
        <v>8.1944444444444452E-3</v>
      </c>
      <c r="O6" s="31">
        <v>2</v>
      </c>
      <c r="P6" s="31">
        <v>14</v>
      </c>
      <c r="Q6" s="2"/>
      <c r="R6" s="11"/>
      <c r="S6" s="38">
        <f t="shared" si="2"/>
        <v>0</v>
      </c>
      <c r="T6" s="39"/>
      <c r="U6" s="38">
        <v>2</v>
      </c>
      <c r="V6" s="38">
        <v>14</v>
      </c>
      <c r="W6" s="2"/>
      <c r="X6" s="42">
        <f t="shared" ref="X6:Z24" si="4">B6</f>
        <v>371</v>
      </c>
      <c r="Y6" s="44" t="str">
        <f t="shared" si="4"/>
        <v>Denisa Dúbravčíková</v>
      </c>
      <c r="Z6" s="42" t="str">
        <f t="shared" si="4"/>
        <v>Zohor</v>
      </c>
      <c r="AA6" s="46">
        <f t="shared" ref="AA6:AA24" si="5">IF(ISNA(VLOOKUP(X6,$F$5:$J$19,5,FALSE)),0,VLOOKUP(X6,$F$5:$J$19,5,FALSE))+IF(ISNA(VLOOKUP(X6,$L$5:$P$19,5,FALSE)),0,VLOOKUP(X6,$L$5:$P$19,5,FALSE))+IF(ISNA(VLOOKUP(X6,$R$5:$V$19,5,FALSE)),0,VLOOKUP(X6,$R$5:$V$19,5,FALSE))</f>
        <v>8</v>
      </c>
      <c r="AB6" s="47">
        <f t="shared" ref="AB6:AB24" si="6">IF(ISNA(VLOOKUP(X6,$F$5:$J$19,3,FALSE)),0,VLOOKUP(X6,$F$5:$J$19,3,FALSE))+IF(ISNA(VLOOKUP(X6,$L$5:$P$19,3,FALSE)),0,VLOOKUP(X6,$L$5:$P$19,3,FALSE)+IF(ISNA(VLOOKUP(X6,$R$5:$V$19,3,FALSE)),0,VLOOKUP(X6,$R$5:$V$19,3,FALSE)))</f>
        <v>1.0659722222222221E-2</v>
      </c>
      <c r="AC6" s="49">
        <f t="shared" si="3"/>
        <v>10</v>
      </c>
    </row>
    <row r="7" spans="1:29" ht="15.75" x14ac:dyDescent="0.25">
      <c r="A7" s="2"/>
      <c r="B7" s="51">
        <v>372</v>
      </c>
      <c r="C7" s="10" t="s">
        <v>96</v>
      </c>
      <c r="D7" s="10" t="s">
        <v>24</v>
      </c>
      <c r="E7" s="2"/>
      <c r="F7" s="20">
        <v>373</v>
      </c>
      <c r="G7" s="25" t="str">
        <f t="shared" si="0"/>
        <v>Laura Ivanová</v>
      </c>
      <c r="H7" s="26">
        <v>4.409722222222222E-3</v>
      </c>
      <c r="I7" s="25">
        <v>3</v>
      </c>
      <c r="J7" s="25">
        <v>13</v>
      </c>
      <c r="K7" s="2"/>
      <c r="L7" s="10">
        <v>372</v>
      </c>
      <c r="M7" s="31" t="str">
        <f t="shared" si="1"/>
        <v>Katarína Matyushenková</v>
      </c>
      <c r="N7" s="32">
        <v>8.4375000000000006E-3</v>
      </c>
      <c r="O7" s="31">
        <v>3</v>
      </c>
      <c r="P7" s="31">
        <v>13</v>
      </c>
      <c r="Q7" s="2"/>
      <c r="R7" s="11"/>
      <c r="S7" s="38">
        <f t="shared" si="2"/>
        <v>0</v>
      </c>
      <c r="T7" s="39"/>
      <c r="U7" s="38">
        <v>3</v>
      </c>
      <c r="V7" s="38">
        <v>13</v>
      </c>
      <c r="W7" s="2"/>
      <c r="X7" s="42">
        <f t="shared" si="4"/>
        <v>372</v>
      </c>
      <c r="Y7" s="44" t="str">
        <f t="shared" si="4"/>
        <v>Katarína Matyushenková</v>
      </c>
      <c r="Z7" s="42" t="str">
        <f t="shared" si="4"/>
        <v>Studienka</v>
      </c>
      <c r="AA7" s="46">
        <f t="shared" si="5"/>
        <v>23</v>
      </c>
      <c r="AB7" s="47">
        <f t="shared" si="6"/>
        <v>1.292824074074074E-2</v>
      </c>
      <c r="AC7" s="49">
        <f t="shared" si="3"/>
        <v>4</v>
      </c>
    </row>
    <row r="8" spans="1:29" ht="15.75" x14ac:dyDescent="0.25">
      <c r="A8" s="2"/>
      <c r="B8" s="51">
        <v>373</v>
      </c>
      <c r="C8" s="10" t="s">
        <v>97</v>
      </c>
      <c r="D8" s="10" t="s">
        <v>24</v>
      </c>
      <c r="E8" s="2"/>
      <c r="F8" s="20">
        <v>370</v>
      </c>
      <c r="G8" s="25" t="str">
        <f t="shared" si="0"/>
        <v>Iva Matoušková</v>
      </c>
      <c r="H8" s="26">
        <v>4.2708333333333339E-3</v>
      </c>
      <c r="I8" s="25">
        <v>4</v>
      </c>
      <c r="J8" s="25">
        <v>12</v>
      </c>
      <c r="K8" s="2"/>
      <c r="L8" s="10">
        <v>370</v>
      </c>
      <c r="M8" s="31" t="str">
        <f t="shared" si="1"/>
        <v>Iva Matoušková</v>
      </c>
      <c r="N8" s="32">
        <v>8.4490740740740741E-3</v>
      </c>
      <c r="O8" s="31">
        <v>4</v>
      </c>
      <c r="P8" s="31">
        <v>12</v>
      </c>
      <c r="Q8" s="2"/>
      <c r="R8" s="11"/>
      <c r="S8" s="38">
        <f t="shared" si="2"/>
        <v>0</v>
      </c>
      <c r="T8" s="39"/>
      <c r="U8" s="38">
        <v>4</v>
      </c>
      <c r="V8" s="38">
        <v>12</v>
      </c>
      <c r="W8" s="2"/>
      <c r="X8" s="42">
        <f t="shared" si="4"/>
        <v>373</v>
      </c>
      <c r="Y8" s="44" t="str">
        <f t="shared" si="4"/>
        <v>Laura Ivanová</v>
      </c>
      <c r="Z8" s="42" t="str">
        <f t="shared" si="4"/>
        <v>Studienka</v>
      </c>
      <c r="AA8" s="46">
        <f t="shared" si="5"/>
        <v>23</v>
      </c>
      <c r="AB8" s="47">
        <f t="shared" si="6"/>
        <v>1.3148148148148148E-2</v>
      </c>
      <c r="AC8" s="49">
        <f t="shared" si="3"/>
        <v>4</v>
      </c>
    </row>
    <row r="9" spans="1:29" ht="15.75" x14ac:dyDescent="0.25">
      <c r="A9" s="2"/>
      <c r="B9" s="51">
        <v>374</v>
      </c>
      <c r="C9" s="10" t="s">
        <v>98</v>
      </c>
      <c r="D9" s="10" t="s">
        <v>24</v>
      </c>
      <c r="E9" s="2"/>
      <c r="F9" s="20">
        <v>374</v>
      </c>
      <c r="G9" s="25" t="str">
        <f t="shared" si="0"/>
        <v>Viktória Macková</v>
      </c>
      <c r="H9" s="26">
        <v>4.409722222222222E-3</v>
      </c>
      <c r="I9" s="25">
        <v>5</v>
      </c>
      <c r="J9" s="25">
        <v>11</v>
      </c>
      <c r="K9" s="2"/>
      <c r="L9" s="10">
        <v>381</v>
      </c>
      <c r="M9" s="31" t="str">
        <f t="shared" si="1"/>
        <v>Daniela Gondeková</v>
      </c>
      <c r="N9" s="32">
        <v>8.6574074074074071E-3</v>
      </c>
      <c r="O9" s="31">
        <v>5</v>
      </c>
      <c r="P9" s="31">
        <v>11</v>
      </c>
      <c r="Q9" s="2"/>
      <c r="R9" s="11"/>
      <c r="S9" s="38">
        <f t="shared" si="2"/>
        <v>0</v>
      </c>
      <c r="T9" s="39"/>
      <c r="U9" s="38">
        <v>5</v>
      </c>
      <c r="V9" s="38">
        <v>11</v>
      </c>
      <c r="W9" s="2"/>
      <c r="X9" s="42">
        <f t="shared" si="4"/>
        <v>374</v>
      </c>
      <c r="Y9" s="44" t="str">
        <f t="shared" si="4"/>
        <v>Viktória Macková</v>
      </c>
      <c r="Z9" s="42" t="str">
        <f t="shared" si="4"/>
        <v>Studienka</v>
      </c>
      <c r="AA9" s="46">
        <f t="shared" si="5"/>
        <v>11</v>
      </c>
      <c r="AB9" s="47">
        <f t="shared" si="6"/>
        <v>4.409722222222222E-3</v>
      </c>
      <c r="AC9" s="49">
        <f t="shared" si="3"/>
        <v>6</v>
      </c>
    </row>
    <row r="10" spans="1:29" ht="15.75" x14ac:dyDescent="0.25">
      <c r="A10" s="2"/>
      <c r="B10" s="51">
        <v>375</v>
      </c>
      <c r="C10" s="10" t="s">
        <v>99</v>
      </c>
      <c r="D10" s="10" t="s">
        <v>32</v>
      </c>
      <c r="E10" s="2"/>
      <c r="F10" s="20">
        <v>372</v>
      </c>
      <c r="G10" s="25" t="str">
        <f t="shared" si="0"/>
        <v>Katarína Matyushenková</v>
      </c>
      <c r="H10" s="26">
        <v>4.4907407407407405E-3</v>
      </c>
      <c r="I10" s="25">
        <v>6</v>
      </c>
      <c r="J10" s="25">
        <v>10</v>
      </c>
      <c r="K10" s="2"/>
      <c r="L10" s="10">
        <v>373</v>
      </c>
      <c r="M10" s="31" t="str">
        <f t="shared" si="1"/>
        <v>Laura Ivanová</v>
      </c>
      <c r="N10" s="32">
        <v>8.7384259259259255E-3</v>
      </c>
      <c r="O10" s="31">
        <v>6</v>
      </c>
      <c r="P10" s="31">
        <v>10</v>
      </c>
      <c r="Q10" s="2"/>
      <c r="R10" s="11"/>
      <c r="S10" s="38">
        <f t="shared" si="2"/>
        <v>0</v>
      </c>
      <c r="T10" s="39"/>
      <c r="U10" s="38">
        <v>6</v>
      </c>
      <c r="V10" s="38">
        <v>10</v>
      </c>
      <c r="W10" s="2"/>
      <c r="X10" s="42">
        <f t="shared" si="4"/>
        <v>375</v>
      </c>
      <c r="Y10" s="44" t="str">
        <f t="shared" si="4"/>
        <v>Karolína Pernecká</v>
      </c>
      <c r="Z10" s="42" t="str">
        <f t="shared" si="4"/>
        <v>Gajary</v>
      </c>
      <c r="AA10" s="46">
        <f t="shared" si="5"/>
        <v>28</v>
      </c>
      <c r="AB10" s="47">
        <f t="shared" si="6"/>
        <v>1.2303240740740743E-2</v>
      </c>
      <c r="AC10" s="49">
        <f t="shared" si="3"/>
        <v>2</v>
      </c>
    </row>
    <row r="11" spans="1:29" ht="15.75" x14ac:dyDescent="0.25">
      <c r="A11" s="2"/>
      <c r="B11" s="51">
        <v>376</v>
      </c>
      <c r="C11" s="10" t="s">
        <v>100</v>
      </c>
      <c r="D11" s="10" t="s">
        <v>32</v>
      </c>
      <c r="E11" s="2"/>
      <c r="F11" s="20">
        <v>377</v>
      </c>
      <c r="G11" s="25" t="str">
        <f t="shared" si="0"/>
        <v>Alexandra Střelcová</v>
      </c>
      <c r="H11" s="26">
        <v>4.7685185185185183E-3</v>
      </c>
      <c r="I11" s="25">
        <v>7</v>
      </c>
      <c r="J11" s="25">
        <v>9</v>
      </c>
      <c r="K11" s="2"/>
      <c r="L11" s="10">
        <v>378</v>
      </c>
      <c r="M11" s="31" t="str">
        <f t="shared" si="1"/>
        <v>Alexandra Šimoníková</v>
      </c>
      <c r="N11" s="32">
        <v>8.773148148148148E-3</v>
      </c>
      <c r="O11" s="31">
        <v>7</v>
      </c>
      <c r="P11" s="31">
        <v>9</v>
      </c>
      <c r="Q11" s="2"/>
      <c r="R11" s="11"/>
      <c r="S11" s="38">
        <f t="shared" si="2"/>
        <v>0</v>
      </c>
      <c r="T11" s="39"/>
      <c r="U11" s="38">
        <v>7</v>
      </c>
      <c r="V11" s="38">
        <v>9</v>
      </c>
      <c r="W11" s="2"/>
      <c r="X11" s="42">
        <f t="shared" si="4"/>
        <v>376</v>
      </c>
      <c r="Y11" s="44" t="str">
        <f t="shared" si="4"/>
        <v>Natália Tydlitátová</v>
      </c>
      <c r="Z11" s="42" t="str">
        <f t="shared" si="4"/>
        <v>Gajary</v>
      </c>
      <c r="AA11" s="46">
        <f t="shared" si="5"/>
        <v>40</v>
      </c>
      <c r="AB11" s="47">
        <f t="shared" si="6"/>
        <v>1.2222222222222221E-2</v>
      </c>
      <c r="AC11" s="49">
        <f t="shared" si="3"/>
        <v>1</v>
      </c>
    </row>
    <row r="12" spans="1:29" ht="15.75" x14ac:dyDescent="0.25">
      <c r="A12" s="2"/>
      <c r="B12" s="51">
        <v>377</v>
      </c>
      <c r="C12" s="10" t="s">
        <v>101</v>
      </c>
      <c r="D12" s="10" t="s">
        <v>32</v>
      </c>
      <c r="E12" s="2"/>
      <c r="F12" s="20"/>
      <c r="G12" s="25">
        <f t="shared" si="0"/>
        <v>0</v>
      </c>
      <c r="H12" s="26"/>
      <c r="I12" s="25">
        <v>8</v>
      </c>
      <c r="J12" s="25">
        <v>8</v>
      </c>
      <c r="K12" s="2"/>
      <c r="L12" s="10">
        <v>371</v>
      </c>
      <c r="M12" s="31" t="str">
        <f t="shared" si="1"/>
        <v>Denisa Dúbravčíková</v>
      </c>
      <c r="N12" s="32">
        <v>1.0659722222222221E-2</v>
      </c>
      <c r="O12" s="31">
        <v>8</v>
      </c>
      <c r="P12" s="31">
        <v>8</v>
      </c>
      <c r="Q12" s="2"/>
      <c r="R12" s="11"/>
      <c r="S12" s="38">
        <f t="shared" si="2"/>
        <v>0</v>
      </c>
      <c r="T12" s="39"/>
      <c r="U12" s="38">
        <v>8</v>
      </c>
      <c r="V12" s="38">
        <v>8</v>
      </c>
      <c r="W12" s="2"/>
      <c r="X12" s="42">
        <f t="shared" si="4"/>
        <v>377</v>
      </c>
      <c r="Y12" s="44" t="str">
        <f t="shared" si="4"/>
        <v>Alexandra Střelcová</v>
      </c>
      <c r="Z12" s="42" t="str">
        <f t="shared" si="4"/>
        <v>Gajary</v>
      </c>
      <c r="AA12" s="46">
        <f t="shared" si="5"/>
        <v>9</v>
      </c>
      <c r="AB12" s="47">
        <f t="shared" si="6"/>
        <v>4.7685185185185183E-3</v>
      </c>
      <c r="AC12" s="49">
        <f t="shared" si="3"/>
        <v>8</v>
      </c>
    </row>
    <row r="13" spans="1:29" ht="15.75" x14ac:dyDescent="0.25">
      <c r="A13" s="2"/>
      <c r="B13" s="11">
        <v>378</v>
      </c>
      <c r="C13" s="10" t="s">
        <v>102</v>
      </c>
      <c r="D13" s="10" t="s">
        <v>19</v>
      </c>
      <c r="E13" s="2"/>
      <c r="F13" s="20"/>
      <c r="G13" s="25">
        <f t="shared" si="0"/>
        <v>0</v>
      </c>
      <c r="H13" s="26"/>
      <c r="I13" s="25">
        <v>9</v>
      </c>
      <c r="J13" s="25">
        <v>7</v>
      </c>
      <c r="K13" s="2"/>
      <c r="L13" s="10">
        <v>383</v>
      </c>
      <c r="M13" s="31" t="str">
        <f t="shared" si="1"/>
        <v>Simona Kožíková</v>
      </c>
      <c r="N13" s="32">
        <v>1.1631944444444445E-2</v>
      </c>
      <c r="O13" s="31">
        <v>9</v>
      </c>
      <c r="P13" s="31">
        <v>7</v>
      </c>
      <c r="Q13" s="2"/>
      <c r="R13" s="11"/>
      <c r="S13" s="38">
        <f t="shared" si="2"/>
        <v>0</v>
      </c>
      <c r="T13" s="39"/>
      <c r="U13" s="38">
        <v>9</v>
      </c>
      <c r="V13" s="38">
        <v>7</v>
      </c>
      <c r="W13" s="2"/>
      <c r="X13" s="42">
        <f t="shared" si="4"/>
        <v>378</v>
      </c>
      <c r="Y13" s="44" t="str">
        <f t="shared" si="4"/>
        <v>Alexandra Šimoníková</v>
      </c>
      <c r="Z13" s="42" t="str">
        <f t="shared" si="4"/>
        <v>Zohor</v>
      </c>
      <c r="AA13" s="46">
        <f t="shared" si="5"/>
        <v>9</v>
      </c>
      <c r="AB13" s="47">
        <f t="shared" si="6"/>
        <v>8.773148148148148E-3</v>
      </c>
      <c r="AC13" s="49">
        <f t="shared" si="3"/>
        <v>8</v>
      </c>
    </row>
    <row r="14" spans="1:29" ht="15.75" x14ac:dyDescent="0.25">
      <c r="A14" s="2"/>
      <c r="B14" s="11">
        <v>379</v>
      </c>
      <c r="C14" s="10" t="s">
        <v>103</v>
      </c>
      <c r="D14" s="10" t="s">
        <v>19</v>
      </c>
      <c r="E14" s="2"/>
      <c r="F14" s="20"/>
      <c r="G14" s="25">
        <f t="shared" si="0"/>
        <v>0</v>
      </c>
      <c r="H14" s="26"/>
      <c r="I14" s="25">
        <v>10</v>
      </c>
      <c r="J14" s="25">
        <v>6</v>
      </c>
      <c r="K14" s="2"/>
      <c r="L14" s="10">
        <v>382</v>
      </c>
      <c r="M14" s="31" t="str">
        <f t="shared" si="1"/>
        <v>Tatiana Kožíková</v>
      </c>
      <c r="N14" s="32">
        <v>1.2268518518518519E-2</v>
      </c>
      <c r="O14" s="31">
        <v>10</v>
      </c>
      <c r="P14" s="31">
        <v>6</v>
      </c>
      <c r="Q14" s="2"/>
      <c r="R14" s="11"/>
      <c r="S14" s="38">
        <f t="shared" si="2"/>
        <v>0</v>
      </c>
      <c r="T14" s="39"/>
      <c r="U14" s="38">
        <v>10</v>
      </c>
      <c r="V14" s="38">
        <v>6</v>
      </c>
      <c r="W14" s="2"/>
      <c r="X14" s="42">
        <f t="shared" si="4"/>
        <v>379</v>
      </c>
      <c r="Y14" s="44" t="str">
        <f t="shared" si="4"/>
        <v>Zuzana Košťálová</v>
      </c>
      <c r="Z14" s="42" t="str">
        <f t="shared" si="4"/>
        <v>Zohor</v>
      </c>
      <c r="AA14" s="46">
        <f t="shared" si="5"/>
        <v>5</v>
      </c>
      <c r="AB14" s="47">
        <f t="shared" si="6"/>
        <v>1.300925925925926E-2</v>
      </c>
      <c r="AC14" s="49">
        <f t="shared" si="3"/>
        <v>13</v>
      </c>
    </row>
    <row r="15" spans="1:29" ht="15.75" x14ac:dyDescent="0.25">
      <c r="A15" s="2"/>
      <c r="B15" s="11">
        <v>380</v>
      </c>
      <c r="C15" s="10" t="s">
        <v>104</v>
      </c>
      <c r="D15" s="10" t="s">
        <v>19</v>
      </c>
      <c r="E15" s="2"/>
      <c r="F15" s="20"/>
      <c r="G15" s="25">
        <f t="shared" si="0"/>
        <v>0</v>
      </c>
      <c r="H15" s="26"/>
      <c r="I15" s="25">
        <v>11</v>
      </c>
      <c r="J15" s="25">
        <v>5</v>
      </c>
      <c r="K15" s="2"/>
      <c r="L15" s="10">
        <v>379</v>
      </c>
      <c r="M15" s="31" t="str">
        <f t="shared" si="1"/>
        <v>Zuzana Košťálová</v>
      </c>
      <c r="N15" s="32">
        <v>1.300925925925926E-2</v>
      </c>
      <c r="O15" s="31">
        <v>11</v>
      </c>
      <c r="P15" s="31">
        <v>5</v>
      </c>
      <c r="Q15" s="2"/>
      <c r="R15" s="11"/>
      <c r="S15" s="38">
        <f t="shared" si="2"/>
        <v>0</v>
      </c>
      <c r="T15" s="39"/>
      <c r="U15" s="38">
        <v>11</v>
      </c>
      <c r="V15" s="38">
        <v>5</v>
      </c>
      <c r="W15" s="2"/>
      <c r="X15" s="42">
        <f t="shared" si="4"/>
        <v>380</v>
      </c>
      <c r="Y15" s="44" t="str">
        <f t="shared" si="4"/>
        <v>Alexandra Kordošová</v>
      </c>
      <c r="Z15" s="42" t="str">
        <f t="shared" si="4"/>
        <v>Zohor</v>
      </c>
      <c r="AA15" s="46">
        <f t="shared" si="5"/>
        <v>0</v>
      </c>
      <c r="AB15" s="47">
        <f t="shared" si="6"/>
        <v>0</v>
      </c>
      <c r="AC15" s="49">
        <f t="shared" si="3"/>
        <v>14</v>
      </c>
    </row>
    <row r="16" spans="1:29" ht="15.75" x14ac:dyDescent="0.25">
      <c r="A16" s="2"/>
      <c r="B16" s="11">
        <v>381</v>
      </c>
      <c r="C16" s="10" t="s">
        <v>105</v>
      </c>
      <c r="D16" s="10" t="s">
        <v>32</v>
      </c>
      <c r="E16" s="2"/>
      <c r="F16" s="20"/>
      <c r="G16" s="25">
        <f t="shared" si="0"/>
        <v>0</v>
      </c>
      <c r="H16" s="26"/>
      <c r="I16" s="25">
        <v>12</v>
      </c>
      <c r="J16" s="25">
        <v>4</v>
      </c>
      <c r="K16" s="2"/>
      <c r="L16" s="10"/>
      <c r="M16" s="31">
        <f t="shared" si="1"/>
        <v>0</v>
      </c>
      <c r="N16" s="32"/>
      <c r="O16" s="31">
        <v>12</v>
      </c>
      <c r="P16" s="31">
        <v>4</v>
      </c>
      <c r="Q16" s="2"/>
      <c r="R16" s="11"/>
      <c r="S16" s="38">
        <f t="shared" si="2"/>
        <v>0</v>
      </c>
      <c r="T16" s="39"/>
      <c r="U16" s="38">
        <v>12</v>
      </c>
      <c r="V16" s="38">
        <v>4</v>
      </c>
      <c r="W16" s="2"/>
      <c r="X16" s="42">
        <f t="shared" si="4"/>
        <v>381</v>
      </c>
      <c r="Y16" s="44" t="str">
        <f t="shared" si="4"/>
        <v>Daniela Gondeková</v>
      </c>
      <c r="Z16" s="42" t="str">
        <f t="shared" si="4"/>
        <v>Gajary</v>
      </c>
      <c r="AA16" s="46">
        <f t="shared" si="5"/>
        <v>11</v>
      </c>
      <c r="AB16" s="47">
        <f t="shared" si="6"/>
        <v>8.6574074074074071E-3</v>
      </c>
      <c r="AC16" s="49">
        <f t="shared" si="3"/>
        <v>6</v>
      </c>
    </row>
    <row r="17" spans="1:29" ht="15.75" x14ac:dyDescent="0.25">
      <c r="A17" s="4"/>
      <c r="B17" s="10">
        <v>382</v>
      </c>
      <c r="C17" s="10" t="s">
        <v>106</v>
      </c>
      <c r="D17" s="10" t="s">
        <v>19</v>
      </c>
      <c r="E17" s="2"/>
      <c r="F17" s="20"/>
      <c r="G17" s="25">
        <f t="shared" si="0"/>
        <v>0</v>
      </c>
      <c r="H17" s="26"/>
      <c r="I17" s="25">
        <v>13</v>
      </c>
      <c r="J17" s="25">
        <v>3</v>
      </c>
      <c r="K17" s="2"/>
      <c r="L17" s="10"/>
      <c r="M17" s="31">
        <f t="shared" si="1"/>
        <v>0</v>
      </c>
      <c r="N17" s="32"/>
      <c r="O17" s="31">
        <v>13</v>
      </c>
      <c r="P17" s="31">
        <v>3</v>
      </c>
      <c r="Q17" s="2"/>
      <c r="R17" s="11"/>
      <c r="S17" s="38">
        <f t="shared" si="2"/>
        <v>0</v>
      </c>
      <c r="T17" s="39"/>
      <c r="U17" s="38">
        <v>13</v>
      </c>
      <c r="V17" s="38">
        <v>3</v>
      </c>
      <c r="W17" s="2"/>
      <c r="X17" s="42">
        <f t="shared" si="4"/>
        <v>382</v>
      </c>
      <c r="Y17" s="44" t="str">
        <f t="shared" si="4"/>
        <v>Tatiana Kožíková</v>
      </c>
      <c r="Z17" s="42" t="str">
        <f t="shared" si="4"/>
        <v>Zohor</v>
      </c>
      <c r="AA17" s="46">
        <f t="shared" si="5"/>
        <v>6</v>
      </c>
      <c r="AB17" s="47">
        <f t="shared" si="6"/>
        <v>1.2268518518518519E-2</v>
      </c>
      <c r="AC17" s="49">
        <f t="shared" si="3"/>
        <v>12</v>
      </c>
    </row>
    <row r="18" spans="1:29" ht="15.75" x14ac:dyDescent="0.25">
      <c r="A18" s="4"/>
      <c r="B18" s="10">
        <v>383</v>
      </c>
      <c r="C18" s="10" t="s">
        <v>107</v>
      </c>
      <c r="D18" s="10" t="s">
        <v>19</v>
      </c>
      <c r="E18" s="2"/>
      <c r="F18" s="20"/>
      <c r="G18" s="25">
        <f t="shared" si="0"/>
        <v>0</v>
      </c>
      <c r="H18" s="26"/>
      <c r="I18" s="25">
        <v>14</v>
      </c>
      <c r="J18" s="25">
        <v>2</v>
      </c>
      <c r="K18" s="2"/>
      <c r="L18" s="10"/>
      <c r="M18" s="31">
        <f t="shared" si="1"/>
        <v>0</v>
      </c>
      <c r="N18" s="32"/>
      <c r="O18" s="31">
        <v>14</v>
      </c>
      <c r="P18" s="31">
        <v>2</v>
      </c>
      <c r="Q18" s="2"/>
      <c r="R18" s="11"/>
      <c r="S18" s="38">
        <f t="shared" si="2"/>
        <v>0</v>
      </c>
      <c r="T18" s="39"/>
      <c r="U18" s="38">
        <v>14</v>
      </c>
      <c r="V18" s="38">
        <v>2</v>
      </c>
      <c r="W18" s="2"/>
      <c r="X18" s="42">
        <f t="shared" si="4"/>
        <v>383</v>
      </c>
      <c r="Y18" s="44" t="str">
        <f t="shared" si="4"/>
        <v>Simona Kožíková</v>
      </c>
      <c r="Z18" s="42" t="str">
        <f t="shared" si="4"/>
        <v>Zohor</v>
      </c>
      <c r="AA18" s="46">
        <f t="shared" si="5"/>
        <v>7</v>
      </c>
      <c r="AB18" s="47">
        <f t="shared" si="6"/>
        <v>1.1631944444444445E-2</v>
      </c>
      <c r="AC18" s="49">
        <f t="shared" si="3"/>
        <v>11</v>
      </c>
    </row>
    <row r="19" spans="1:29" ht="15.75" x14ac:dyDescent="0.25">
      <c r="A19" s="4"/>
      <c r="B19" s="10"/>
      <c r="C19" s="10"/>
      <c r="D19" s="10"/>
      <c r="E19" s="2"/>
      <c r="F19" s="20"/>
      <c r="G19" s="25">
        <f t="shared" si="0"/>
        <v>0</v>
      </c>
      <c r="H19" s="26"/>
      <c r="I19" s="25">
        <v>15</v>
      </c>
      <c r="J19" s="25">
        <v>1</v>
      </c>
      <c r="K19" s="2"/>
      <c r="L19" s="10"/>
      <c r="M19" s="31">
        <f t="shared" si="1"/>
        <v>0</v>
      </c>
      <c r="N19" s="32"/>
      <c r="O19" s="31">
        <v>15</v>
      </c>
      <c r="P19" s="31">
        <v>1</v>
      </c>
      <c r="Q19" s="2"/>
      <c r="R19" s="11"/>
      <c r="S19" s="38">
        <f t="shared" si="2"/>
        <v>0</v>
      </c>
      <c r="T19" s="39"/>
      <c r="U19" s="38">
        <v>15</v>
      </c>
      <c r="V19" s="38">
        <v>1</v>
      </c>
      <c r="W19" s="2"/>
      <c r="X19" s="42">
        <f t="shared" si="4"/>
        <v>0</v>
      </c>
      <c r="Y19" s="44">
        <f t="shared" si="4"/>
        <v>0</v>
      </c>
      <c r="Z19" s="42">
        <f t="shared" si="4"/>
        <v>0</v>
      </c>
      <c r="AA19" s="46">
        <f t="shared" si="5"/>
        <v>0</v>
      </c>
      <c r="AB19" s="47">
        <f t="shared" si="6"/>
        <v>0</v>
      </c>
      <c r="AC19" s="49">
        <f t="shared" si="3"/>
        <v>14</v>
      </c>
    </row>
    <row r="20" spans="1:29" ht="15.75" x14ac:dyDescent="0.25">
      <c r="A20" s="4"/>
      <c r="B20" s="10"/>
      <c r="C20" s="10"/>
      <c r="D20" s="10"/>
      <c r="E20" s="2"/>
      <c r="F20" s="20"/>
      <c r="G20" s="25">
        <f t="shared" si="0"/>
        <v>0</v>
      </c>
      <c r="H20" s="26"/>
      <c r="I20" s="25">
        <v>16</v>
      </c>
      <c r="J20" s="25">
        <v>0</v>
      </c>
      <c r="K20" s="2"/>
      <c r="L20" s="10"/>
      <c r="M20" s="31">
        <f t="shared" si="1"/>
        <v>0</v>
      </c>
      <c r="N20" s="32"/>
      <c r="O20" s="31">
        <v>16</v>
      </c>
      <c r="P20" s="31">
        <v>0</v>
      </c>
      <c r="Q20" s="2"/>
      <c r="R20" s="11"/>
      <c r="S20" s="38">
        <f t="shared" si="2"/>
        <v>0</v>
      </c>
      <c r="T20" s="39"/>
      <c r="U20" s="38">
        <v>16</v>
      </c>
      <c r="V20" s="38">
        <v>0</v>
      </c>
      <c r="W20" s="2"/>
      <c r="X20" s="42">
        <f t="shared" si="4"/>
        <v>0</v>
      </c>
      <c r="Y20" s="44">
        <f t="shared" si="4"/>
        <v>0</v>
      </c>
      <c r="Z20" s="42">
        <f t="shared" si="4"/>
        <v>0</v>
      </c>
      <c r="AA20" s="46">
        <f t="shared" si="5"/>
        <v>0</v>
      </c>
      <c r="AB20" s="47">
        <f t="shared" si="6"/>
        <v>0</v>
      </c>
      <c r="AC20" s="49">
        <f t="shared" si="3"/>
        <v>14</v>
      </c>
    </row>
    <row r="21" spans="1:29" ht="15.75" x14ac:dyDescent="0.25">
      <c r="A21" s="4"/>
      <c r="B21" s="10"/>
      <c r="C21" s="10"/>
      <c r="D21" s="10"/>
      <c r="E21" s="2"/>
      <c r="F21" s="20"/>
      <c r="G21" s="25">
        <f t="shared" si="0"/>
        <v>0</v>
      </c>
      <c r="H21" s="26"/>
      <c r="I21" s="25">
        <v>17</v>
      </c>
      <c r="J21" s="25">
        <v>0</v>
      </c>
      <c r="K21" s="2"/>
      <c r="L21" s="10"/>
      <c r="M21" s="31">
        <f t="shared" si="1"/>
        <v>0</v>
      </c>
      <c r="N21" s="32"/>
      <c r="O21" s="31">
        <v>17</v>
      </c>
      <c r="P21" s="31">
        <v>0</v>
      </c>
      <c r="Q21" s="2"/>
      <c r="R21" s="11"/>
      <c r="S21" s="38">
        <f t="shared" si="2"/>
        <v>0</v>
      </c>
      <c r="T21" s="39"/>
      <c r="U21" s="38">
        <v>17</v>
      </c>
      <c r="V21" s="38">
        <v>0</v>
      </c>
      <c r="W21" s="2"/>
      <c r="X21" s="42">
        <f t="shared" si="4"/>
        <v>0</v>
      </c>
      <c r="Y21" s="44">
        <f t="shared" si="4"/>
        <v>0</v>
      </c>
      <c r="Z21" s="42">
        <f t="shared" si="4"/>
        <v>0</v>
      </c>
      <c r="AA21" s="46">
        <f t="shared" si="5"/>
        <v>0</v>
      </c>
      <c r="AB21" s="47">
        <f t="shared" si="6"/>
        <v>0</v>
      </c>
      <c r="AC21" s="49">
        <f t="shared" si="3"/>
        <v>14</v>
      </c>
    </row>
    <row r="22" spans="1:29" ht="15.75" x14ac:dyDescent="0.25">
      <c r="A22" s="4"/>
      <c r="B22" s="10"/>
      <c r="C22" s="10"/>
      <c r="D22" s="10"/>
      <c r="E22" s="2"/>
      <c r="F22" s="20"/>
      <c r="G22" s="25">
        <f t="shared" si="0"/>
        <v>0</v>
      </c>
      <c r="H22" s="26"/>
      <c r="I22" s="25">
        <v>18</v>
      </c>
      <c r="J22" s="25">
        <v>0</v>
      </c>
      <c r="K22" s="2"/>
      <c r="L22" s="10"/>
      <c r="M22" s="31">
        <f t="shared" si="1"/>
        <v>0</v>
      </c>
      <c r="N22" s="32"/>
      <c r="O22" s="31">
        <v>18</v>
      </c>
      <c r="P22" s="31">
        <v>0</v>
      </c>
      <c r="Q22" s="2"/>
      <c r="R22" s="11"/>
      <c r="S22" s="38">
        <f t="shared" si="2"/>
        <v>0</v>
      </c>
      <c r="T22" s="39"/>
      <c r="U22" s="38">
        <v>18</v>
      </c>
      <c r="V22" s="38">
        <v>0</v>
      </c>
      <c r="W22" s="2"/>
      <c r="X22" s="42">
        <f t="shared" si="4"/>
        <v>0</v>
      </c>
      <c r="Y22" s="44">
        <f t="shared" si="4"/>
        <v>0</v>
      </c>
      <c r="Z22" s="42">
        <f t="shared" si="4"/>
        <v>0</v>
      </c>
      <c r="AA22" s="46">
        <f t="shared" si="5"/>
        <v>0</v>
      </c>
      <c r="AB22" s="47">
        <f t="shared" si="6"/>
        <v>0</v>
      </c>
      <c r="AC22" s="49">
        <f t="shared" si="3"/>
        <v>14</v>
      </c>
    </row>
    <row r="23" spans="1:29" ht="15.75" x14ac:dyDescent="0.25">
      <c r="A23" s="4"/>
      <c r="B23" s="10"/>
      <c r="C23" s="10"/>
      <c r="D23" s="10"/>
      <c r="E23" s="2"/>
      <c r="F23" s="20"/>
      <c r="G23" s="25">
        <f t="shared" si="0"/>
        <v>0</v>
      </c>
      <c r="H23" s="26"/>
      <c r="I23" s="25">
        <v>19</v>
      </c>
      <c r="J23" s="25">
        <v>0</v>
      </c>
      <c r="K23" s="2"/>
      <c r="L23" s="10"/>
      <c r="M23" s="31">
        <f t="shared" si="1"/>
        <v>0</v>
      </c>
      <c r="N23" s="32"/>
      <c r="O23" s="31">
        <v>19</v>
      </c>
      <c r="P23" s="31">
        <v>0</v>
      </c>
      <c r="Q23" s="2"/>
      <c r="R23" s="11"/>
      <c r="S23" s="38">
        <f t="shared" si="2"/>
        <v>0</v>
      </c>
      <c r="T23" s="39"/>
      <c r="U23" s="38">
        <v>19</v>
      </c>
      <c r="V23" s="38">
        <v>0</v>
      </c>
      <c r="W23" s="2"/>
      <c r="X23" s="42">
        <f t="shared" si="4"/>
        <v>0</v>
      </c>
      <c r="Y23" s="44">
        <f t="shared" si="4"/>
        <v>0</v>
      </c>
      <c r="Z23" s="42">
        <f t="shared" si="4"/>
        <v>0</v>
      </c>
      <c r="AA23" s="46">
        <f t="shared" si="5"/>
        <v>0</v>
      </c>
      <c r="AB23" s="47">
        <f t="shared" si="6"/>
        <v>0</v>
      </c>
      <c r="AC23" s="49">
        <f t="shared" si="3"/>
        <v>14</v>
      </c>
    </row>
    <row r="24" spans="1:29" ht="15.75" x14ac:dyDescent="0.25">
      <c r="A24" s="4"/>
      <c r="B24" s="10"/>
      <c r="C24" s="10"/>
      <c r="D24" s="10"/>
      <c r="E24" s="2"/>
      <c r="F24" s="20"/>
      <c r="G24" s="25">
        <f t="shared" si="0"/>
        <v>0</v>
      </c>
      <c r="H24" s="26"/>
      <c r="I24" s="25">
        <v>20</v>
      </c>
      <c r="J24" s="25">
        <v>0</v>
      </c>
      <c r="K24" s="2"/>
      <c r="L24" s="10"/>
      <c r="M24" s="31">
        <f t="shared" si="1"/>
        <v>0</v>
      </c>
      <c r="N24" s="32"/>
      <c r="O24" s="31">
        <v>20</v>
      </c>
      <c r="P24" s="31">
        <v>0</v>
      </c>
      <c r="Q24" s="2"/>
      <c r="R24" s="11"/>
      <c r="S24" s="38">
        <f t="shared" si="2"/>
        <v>0</v>
      </c>
      <c r="T24" s="39"/>
      <c r="U24" s="38">
        <v>20</v>
      </c>
      <c r="V24" s="38">
        <v>0</v>
      </c>
      <c r="W24" s="2"/>
      <c r="X24" s="42">
        <f t="shared" si="4"/>
        <v>0</v>
      </c>
      <c r="Y24" s="44">
        <f t="shared" si="4"/>
        <v>0</v>
      </c>
      <c r="Z24" s="42">
        <f t="shared" si="4"/>
        <v>0</v>
      </c>
      <c r="AA24" s="46">
        <f t="shared" si="5"/>
        <v>0</v>
      </c>
      <c r="AB24" s="47">
        <f t="shared" si="6"/>
        <v>0</v>
      </c>
      <c r="AC24" s="49">
        <f t="shared" si="3"/>
        <v>14</v>
      </c>
    </row>
  </sheetData>
  <mergeCells count="4">
    <mergeCell ref="F3:J3"/>
    <mergeCell ref="L3:P3"/>
    <mergeCell ref="R3:V3"/>
    <mergeCell ref="X3:AC3"/>
  </mergeCells>
  <conditionalFormatting sqref="AA5:AA24">
    <cfRule type="top10" dxfId="5" priority="1" rank="15"/>
  </conditionalFormatting>
  <conditionalFormatting sqref="AA6:AA24">
    <cfRule type="top10" dxfId="4" priority="2" rank="15"/>
  </conditionalFormatting>
  <conditionalFormatting sqref="AC5:AC24">
    <cfRule type="top10" dxfId="3" priority="3" bottom="1" rank="15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zoomScale="75" zoomScaleNormal="75" workbookViewId="0">
      <selection activeCell="L28" sqref="L28"/>
    </sheetView>
  </sheetViews>
  <sheetFormatPr defaultRowHeight="15" x14ac:dyDescent="0.25"/>
  <cols>
    <col min="1" max="1" width="2.140625" customWidth="1"/>
    <col min="2" max="2" width="9.140625" customWidth="1"/>
    <col min="3" max="3" width="19.28515625" customWidth="1"/>
    <col min="4" max="4" width="17.5703125" customWidth="1"/>
    <col min="5" max="5" width="2.28515625" customWidth="1"/>
    <col min="6" max="6" width="9.140625" customWidth="1"/>
    <col min="7" max="7" width="22" customWidth="1"/>
    <col min="9" max="9" width="8.28515625" customWidth="1"/>
    <col min="10" max="10" width="7.7109375" customWidth="1"/>
    <col min="11" max="11" width="2" customWidth="1"/>
    <col min="13" max="13" width="23" customWidth="1"/>
    <col min="17" max="17" width="1.85546875" customWidth="1"/>
    <col min="23" max="23" width="2" customWidth="1"/>
    <col min="25" max="25" width="18.28515625" customWidth="1"/>
    <col min="26" max="26" width="15" customWidth="1"/>
    <col min="27" max="27" width="13.85546875" customWidth="1"/>
    <col min="28" max="28" width="13.42578125" customWidth="1"/>
    <col min="29" max="29" width="18.5703125" customWidth="1"/>
  </cols>
  <sheetData>
    <row r="1" spans="1:29" ht="20.25" x14ac:dyDescent="0.3">
      <c r="A1" s="1"/>
      <c r="B1" s="5" t="s">
        <v>0</v>
      </c>
      <c r="C1" s="12"/>
      <c r="D1" s="12"/>
      <c r="E1" s="12"/>
      <c r="F1" s="12"/>
      <c r="G1" s="2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21" thickBot="1" x14ac:dyDescent="0.35">
      <c r="A2" s="1"/>
      <c r="B2" s="6"/>
      <c r="C2" s="13" t="s">
        <v>43</v>
      </c>
      <c r="D2" s="6"/>
      <c r="E2" s="6"/>
      <c r="F2" s="6"/>
      <c r="G2" s="2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9.5" thickBot="1" x14ac:dyDescent="0.3">
      <c r="A3" s="2"/>
      <c r="B3" s="7" t="s">
        <v>108</v>
      </c>
      <c r="C3" s="14"/>
      <c r="D3" s="16"/>
      <c r="E3" s="2"/>
      <c r="F3" s="65" t="s">
        <v>2</v>
      </c>
      <c r="G3" s="66"/>
      <c r="H3" s="66"/>
      <c r="I3" s="66"/>
      <c r="J3" s="67"/>
      <c r="K3" s="2"/>
      <c r="L3" s="68" t="s">
        <v>109</v>
      </c>
      <c r="M3" s="69"/>
      <c r="N3" s="69"/>
      <c r="O3" s="69"/>
      <c r="P3" s="70"/>
      <c r="Q3" s="2"/>
      <c r="R3" s="59" t="s">
        <v>4</v>
      </c>
      <c r="S3" s="60"/>
      <c r="T3" s="60"/>
      <c r="U3" s="60"/>
      <c r="V3" s="61"/>
      <c r="W3" s="2"/>
      <c r="X3" s="62" t="s">
        <v>5</v>
      </c>
      <c r="Y3" s="63"/>
      <c r="Z3" s="63"/>
      <c r="AA3" s="63"/>
      <c r="AB3" s="63"/>
      <c r="AC3" s="64"/>
    </row>
    <row r="4" spans="1:29" ht="44.25" thickBot="1" x14ac:dyDescent="0.3">
      <c r="A4" s="3"/>
      <c r="B4" s="8" t="s">
        <v>6</v>
      </c>
      <c r="C4" s="15" t="s">
        <v>7</v>
      </c>
      <c r="D4" s="17" t="s">
        <v>8</v>
      </c>
      <c r="E4" s="3"/>
      <c r="F4" s="18" t="s">
        <v>9</v>
      </c>
      <c r="G4" s="23" t="s">
        <v>10</v>
      </c>
      <c r="H4" s="23" t="s">
        <v>11</v>
      </c>
      <c r="I4" s="23" t="s">
        <v>12</v>
      </c>
      <c r="J4" s="27" t="s">
        <v>13</v>
      </c>
      <c r="K4" s="28"/>
      <c r="L4" s="8" t="s">
        <v>9</v>
      </c>
      <c r="M4" s="29" t="s">
        <v>10</v>
      </c>
      <c r="N4" s="15" t="s">
        <v>11</v>
      </c>
      <c r="O4" s="29" t="s">
        <v>12</v>
      </c>
      <c r="P4" s="33" t="s">
        <v>13</v>
      </c>
      <c r="Q4" s="28"/>
      <c r="R4" s="34" t="s">
        <v>9</v>
      </c>
      <c r="S4" s="36" t="s">
        <v>10</v>
      </c>
      <c r="T4" s="36" t="s">
        <v>11</v>
      </c>
      <c r="U4" s="36" t="s">
        <v>12</v>
      </c>
      <c r="V4" s="40" t="s">
        <v>13</v>
      </c>
      <c r="W4" s="28"/>
      <c r="X4" s="41" t="s">
        <v>6</v>
      </c>
      <c r="Y4" s="43" t="s">
        <v>14</v>
      </c>
      <c r="Z4" s="45" t="s">
        <v>8</v>
      </c>
      <c r="AA4" s="45" t="s">
        <v>15</v>
      </c>
      <c r="AB4" s="45" t="s">
        <v>16</v>
      </c>
      <c r="AC4" s="48" t="s">
        <v>17</v>
      </c>
    </row>
    <row r="5" spans="1:29" ht="18.75" x14ac:dyDescent="0.3">
      <c r="A5" s="2"/>
      <c r="B5" s="55">
        <v>440</v>
      </c>
      <c r="C5" s="9" t="s">
        <v>110</v>
      </c>
      <c r="D5" s="9" t="s">
        <v>19</v>
      </c>
      <c r="E5" s="2"/>
      <c r="F5" s="19">
        <v>442</v>
      </c>
      <c r="G5" s="24" t="str">
        <f t="shared" ref="G5:G13" si="0">IF(ISNA(VLOOKUP(F5, $B$5:$C$63,2,FALSE)),0,VLOOKUP(F5, $B$5:$C$63,2,FALSE))</f>
        <v>Vanesa Ťažká</v>
      </c>
      <c r="H5" s="26">
        <v>5.347222222222222E-3</v>
      </c>
      <c r="I5" s="24">
        <v>1</v>
      </c>
      <c r="J5" s="24">
        <v>20</v>
      </c>
      <c r="K5" s="2"/>
      <c r="L5" s="10">
        <v>441</v>
      </c>
      <c r="M5" s="30" t="str">
        <f t="shared" ref="M5:M13" si="1">IF(ISNA(VLOOKUP(L5, $B$5:$C$63,2,FALSE)),0,VLOOKUP(L5, $B$5:$C$63,2,FALSE))</f>
        <v>Dominika Žilavá</v>
      </c>
      <c r="N5" s="32">
        <v>1.0810185185185185E-2</v>
      </c>
      <c r="O5" s="30">
        <v>1</v>
      </c>
      <c r="P5" s="30">
        <v>20</v>
      </c>
      <c r="Q5" s="2"/>
      <c r="R5" s="35"/>
      <c r="S5" s="37">
        <f t="shared" ref="S5:S13" si="2">IF(ISNA(VLOOKUP(R5, $B$5:$C$63,2,FALSE)),0,VLOOKUP(R5, $B$5:$C$63,2,FALSE))</f>
        <v>0</v>
      </c>
      <c r="T5" s="39"/>
      <c r="U5" s="37">
        <v>1</v>
      </c>
      <c r="V5" s="37">
        <v>20</v>
      </c>
      <c r="W5" s="2"/>
      <c r="X5" s="42">
        <f>B5</f>
        <v>440</v>
      </c>
      <c r="Y5" s="42" t="str">
        <f>C5</f>
        <v>Adriana Búriková</v>
      </c>
      <c r="Z5" s="42" t="str">
        <f>D5</f>
        <v>Zohor</v>
      </c>
      <c r="AA5" s="46">
        <f t="shared" ref="AA5:AA13" si="3">IF(ISNA(VLOOKUP(X5,$F$5:$J$13,5,FALSE)),0,VLOOKUP(X5,$F$5:$J$13,5,FALSE))+IF(ISNA(VLOOKUP(X5,$L$5:$P$13,5,FALSE)),0,VLOOKUP(X5,$L$5:$P$13,5,FALSE))+IF(ISNA(VLOOKUP(X5,$R$5:$V$13,5,FALSE)),0,VLOOKUP(X5,$R$5:$V$13,5,FALSE))</f>
        <v>13</v>
      </c>
      <c r="AB5" s="47">
        <f t="shared" ref="AB5:AB13" si="4">IF(ISNA(VLOOKUP(X5,$F$5:$J$13,3,FALSE)),0,VLOOKUP(X5,$F$5:$J$13,3,FALSE))+IF(ISNA(VLOOKUP(X5,$L$5:$P$13,3,FALSE)),0,VLOOKUP(X5,$L$5:$P$13,3,FALSE)+IF(ISNA(VLOOKUP(X5,$R$5:$V$13,3,FALSE)),0,VLOOKUP(X5,$R$5:$V$13,3,FALSE)))</f>
        <v>5.4166666666666669E-3</v>
      </c>
      <c r="AC5" s="56">
        <f t="shared" ref="AC5:AC13" si="5">RANK(AA5,$AA$5:$AA$13,0)</f>
        <v>4</v>
      </c>
    </row>
    <row r="6" spans="1:29" ht="18.75" x14ac:dyDescent="0.3">
      <c r="A6" s="2"/>
      <c r="B6" s="57">
        <v>441</v>
      </c>
      <c r="C6" s="10" t="s">
        <v>111</v>
      </c>
      <c r="D6" s="10" t="s">
        <v>24</v>
      </c>
      <c r="E6" s="2"/>
      <c r="F6" s="20">
        <v>441</v>
      </c>
      <c r="G6" s="25" t="str">
        <f t="shared" si="0"/>
        <v>Dominika Žilavá</v>
      </c>
      <c r="H6" s="26">
        <v>5.3587962962962964E-3</v>
      </c>
      <c r="I6" s="25">
        <v>2</v>
      </c>
      <c r="J6" s="25">
        <v>14</v>
      </c>
      <c r="K6" s="2"/>
      <c r="L6" s="10">
        <v>443</v>
      </c>
      <c r="M6" s="31" t="str">
        <f t="shared" si="1"/>
        <v>Nina Kubová</v>
      </c>
      <c r="N6" s="32">
        <v>1.3761574074074074E-2</v>
      </c>
      <c r="O6" s="31">
        <v>2</v>
      </c>
      <c r="P6" s="31">
        <v>14</v>
      </c>
      <c r="Q6" s="2"/>
      <c r="R6" s="11"/>
      <c r="S6" s="38">
        <f t="shared" si="2"/>
        <v>0</v>
      </c>
      <c r="T6" s="39"/>
      <c r="U6" s="38">
        <v>2</v>
      </c>
      <c r="V6" s="38">
        <v>14</v>
      </c>
      <c r="W6" s="2"/>
      <c r="X6" s="42">
        <f t="shared" ref="X6:Z13" si="6">B6</f>
        <v>441</v>
      </c>
      <c r="Y6" s="44" t="str">
        <f t="shared" si="6"/>
        <v>Dominika Žilavá</v>
      </c>
      <c r="Z6" s="42" t="str">
        <f t="shared" si="6"/>
        <v>Studienka</v>
      </c>
      <c r="AA6" s="46">
        <f t="shared" si="3"/>
        <v>34</v>
      </c>
      <c r="AB6" s="47">
        <f t="shared" si="4"/>
        <v>1.6168981481481482E-2</v>
      </c>
      <c r="AC6" s="56">
        <f t="shared" si="5"/>
        <v>1</v>
      </c>
    </row>
    <row r="7" spans="1:29" ht="18.75" x14ac:dyDescent="0.3">
      <c r="A7" s="2"/>
      <c r="B7" s="57">
        <v>442</v>
      </c>
      <c r="C7" s="10" t="s">
        <v>112</v>
      </c>
      <c r="D7" s="10" t="s">
        <v>24</v>
      </c>
      <c r="E7" s="2"/>
      <c r="F7" s="20">
        <v>440</v>
      </c>
      <c r="G7" s="25" t="str">
        <f t="shared" si="0"/>
        <v>Adriana Búriková</v>
      </c>
      <c r="H7" s="26">
        <v>5.4166666666666669E-3</v>
      </c>
      <c r="I7" s="25">
        <v>3</v>
      </c>
      <c r="J7" s="25">
        <v>13</v>
      </c>
      <c r="K7" s="2"/>
      <c r="L7" s="10"/>
      <c r="M7" s="31">
        <f t="shared" si="1"/>
        <v>0</v>
      </c>
      <c r="N7" s="32"/>
      <c r="O7" s="31">
        <v>3</v>
      </c>
      <c r="P7" s="31">
        <v>13</v>
      </c>
      <c r="Q7" s="2"/>
      <c r="R7" s="11"/>
      <c r="S7" s="38">
        <f t="shared" si="2"/>
        <v>0</v>
      </c>
      <c r="T7" s="39"/>
      <c r="U7" s="38">
        <v>3</v>
      </c>
      <c r="V7" s="38">
        <v>13</v>
      </c>
      <c r="W7" s="2"/>
      <c r="X7" s="42">
        <f t="shared" si="6"/>
        <v>442</v>
      </c>
      <c r="Y7" s="44" t="str">
        <f t="shared" si="6"/>
        <v>Vanesa Ťažká</v>
      </c>
      <c r="Z7" s="42" t="str">
        <f t="shared" si="6"/>
        <v>Studienka</v>
      </c>
      <c r="AA7" s="46">
        <f t="shared" si="3"/>
        <v>20</v>
      </c>
      <c r="AB7" s="47">
        <f t="shared" si="4"/>
        <v>5.347222222222222E-3</v>
      </c>
      <c r="AC7" s="56">
        <f t="shared" si="5"/>
        <v>2</v>
      </c>
    </row>
    <row r="8" spans="1:29" ht="18.75" x14ac:dyDescent="0.3">
      <c r="A8" s="2"/>
      <c r="B8" s="58">
        <v>443</v>
      </c>
      <c r="C8" s="10" t="s">
        <v>113</v>
      </c>
      <c r="D8" s="10" t="s">
        <v>19</v>
      </c>
      <c r="E8" s="2"/>
      <c r="F8" s="20"/>
      <c r="G8" s="25">
        <f t="shared" si="0"/>
        <v>0</v>
      </c>
      <c r="H8" s="26"/>
      <c r="I8" s="25">
        <v>4</v>
      </c>
      <c r="J8" s="25">
        <v>12</v>
      </c>
      <c r="K8" s="2"/>
      <c r="L8" s="10"/>
      <c r="M8" s="31">
        <f t="shared" si="1"/>
        <v>0</v>
      </c>
      <c r="N8" s="32"/>
      <c r="O8" s="31">
        <v>4</v>
      </c>
      <c r="P8" s="31">
        <v>12</v>
      </c>
      <c r="Q8" s="2"/>
      <c r="R8" s="11"/>
      <c r="S8" s="38">
        <f t="shared" si="2"/>
        <v>0</v>
      </c>
      <c r="T8" s="39"/>
      <c r="U8" s="38">
        <v>4</v>
      </c>
      <c r="V8" s="38">
        <v>12</v>
      </c>
      <c r="W8" s="2"/>
      <c r="X8" s="42">
        <f t="shared" si="6"/>
        <v>443</v>
      </c>
      <c r="Y8" s="44" t="str">
        <f t="shared" si="6"/>
        <v>Nina Kubová</v>
      </c>
      <c r="Z8" s="42" t="str">
        <f t="shared" si="6"/>
        <v>Zohor</v>
      </c>
      <c r="AA8" s="46">
        <f t="shared" si="3"/>
        <v>14</v>
      </c>
      <c r="AB8" s="47">
        <f t="shared" si="4"/>
        <v>1.3761574074074074E-2</v>
      </c>
      <c r="AC8" s="56">
        <f t="shared" si="5"/>
        <v>3</v>
      </c>
    </row>
    <row r="9" spans="1:29" ht="18.75" x14ac:dyDescent="0.3">
      <c r="A9" s="2"/>
      <c r="B9" s="58">
        <v>444</v>
      </c>
      <c r="C9" s="10" t="s">
        <v>114</v>
      </c>
      <c r="D9" s="10" t="s">
        <v>19</v>
      </c>
      <c r="E9" s="2"/>
      <c r="F9" s="20"/>
      <c r="G9" s="25">
        <f t="shared" si="0"/>
        <v>0</v>
      </c>
      <c r="H9" s="26"/>
      <c r="I9" s="25">
        <v>5</v>
      </c>
      <c r="J9" s="25">
        <v>11</v>
      </c>
      <c r="K9" s="2"/>
      <c r="L9" s="10"/>
      <c r="M9" s="31">
        <f t="shared" si="1"/>
        <v>0</v>
      </c>
      <c r="N9" s="32"/>
      <c r="O9" s="31">
        <v>5</v>
      </c>
      <c r="P9" s="31">
        <v>11</v>
      </c>
      <c r="Q9" s="2"/>
      <c r="R9" s="11"/>
      <c r="S9" s="38">
        <f t="shared" si="2"/>
        <v>0</v>
      </c>
      <c r="T9" s="39"/>
      <c r="U9" s="38">
        <v>5</v>
      </c>
      <c r="V9" s="38">
        <v>11</v>
      </c>
      <c r="W9" s="2"/>
      <c r="X9" s="42">
        <f t="shared" si="6"/>
        <v>444</v>
      </c>
      <c r="Y9" s="44" t="str">
        <f t="shared" si="6"/>
        <v>Veronika Štepánová</v>
      </c>
      <c r="Z9" s="42" t="str">
        <f t="shared" si="6"/>
        <v>Zohor</v>
      </c>
      <c r="AA9" s="46">
        <f t="shared" si="3"/>
        <v>0</v>
      </c>
      <c r="AB9" s="47">
        <f t="shared" si="4"/>
        <v>0</v>
      </c>
      <c r="AC9" s="56">
        <f t="shared" si="5"/>
        <v>5</v>
      </c>
    </row>
    <row r="10" spans="1:29" ht="18.75" x14ac:dyDescent="0.3">
      <c r="A10" s="2"/>
      <c r="B10" s="10"/>
      <c r="C10" s="10"/>
      <c r="D10" s="10"/>
      <c r="E10" s="2"/>
      <c r="F10" s="20"/>
      <c r="G10" s="25">
        <f t="shared" si="0"/>
        <v>0</v>
      </c>
      <c r="H10" s="26"/>
      <c r="I10" s="25">
        <v>6</v>
      </c>
      <c r="J10" s="25">
        <v>10</v>
      </c>
      <c r="K10" s="2"/>
      <c r="L10" s="10"/>
      <c r="M10" s="31">
        <f t="shared" si="1"/>
        <v>0</v>
      </c>
      <c r="N10" s="32"/>
      <c r="O10" s="31">
        <v>6</v>
      </c>
      <c r="P10" s="31">
        <v>10</v>
      </c>
      <c r="Q10" s="2"/>
      <c r="R10" s="11"/>
      <c r="S10" s="38">
        <f t="shared" si="2"/>
        <v>0</v>
      </c>
      <c r="T10" s="39"/>
      <c r="U10" s="38">
        <v>6</v>
      </c>
      <c r="V10" s="38">
        <v>10</v>
      </c>
      <c r="W10" s="2"/>
      <c r="X10" s="42">
        <f t="shared" si="6"/>
        <v>0</v>
      </c>
      <c r="Y10" s="44">
        <f t="shared" si="6"/>
        <v>0</v>
      </c>
      <c r="Z10" s="42">
        <f t="shared" si="6"/>
        <v>0</v>
      </c>
      <c r="AA10" s="46">
        <f t="shared" si="3"/>
        <v>0</v>
      </c>
      <c r="AB10" s="47">
        <f t="shared" si="4"/>
        <v>0</v>
      </c>
      <c r="AC10" s="56">
        <f t="shared" si="5"/>
        <v>5</v>
      </c>
    </row>
    <row r="11" spans="1:29" ht="18.75" x14ac:dyDescent="0.3">
      <c r="A11" s="2"/>
      <c r="B11" s="10"/>
      <c r="C11" s="10"/>
      <c r="D11" s="10"/>
      <c r="E11" s="2"/>
      <c r="F11" s="20"/>
      <c r="G11" s="25">
        <f t="shared" si="0"/>
        <v>0</v>
      </c>
      <c r="H11" s="26"/>
      <c r="I11" s="25">
        <v>7</v>
      </c>
      <c r="J11" s="25">
        <v>9</v>
      </c>
      <c r="K11" s="2"/>
      <c r="L11" s="10"/>
      <c r="M11" s="31">
        <f t="shared" si="1"/>
        <v>0</v>
      </c>
      <c r="N11" s="32"/>
      <c r="O11" s="31">
        <v>7</v>
      </c>
      <c r="P11" s="31">
        <v>9</v>
      </c>
      <c r="Q11" s="2"/>
      <c r="R11" s="11"/>
      <c r="S11" s="38">
        <f t="shared" si="2"/>
        <v>0</v>
      </c>
      <c r="T11" s="39"/>
      <c r="U11" s="38">
        <v>7</v>
      </c>
      <c r="V11" s="38">
        <v>9</v>
      </c>
      <c r="W11" s="2"/>
      <c r="X11" s="42">
        <f t="shared" si="6"/>
        <v>0</v>
      </c>
      <c r="Y11" s="44">
        <f t="shared" si="6"/>
        <v>0</v>
      </c>
      <c r="Z11" s="42">
        <f t="shared" si="6"/>
        <v>0</v>
      </c>
      <c r="AA11" s="46">
        <f t="shared" si="3"/>
        <v>0</v>
      </c>
      <c r="AB11" s="47">
        <f t="shared" si="4"/>
        <v>0</v>
      </c>
      <c r="AC11" s="56">
        <f t="shared" si="5"/>
        <v>5</v>
      </c>
    </row>
    <row r="12" spans="1:29" ht="18.75" x14ac:dyDescent="0.3">
      <c r="A12" s="2"/>
      <c r="B12" s="10"/>
      <c r="C12" s="10"/>
      <c r="D12" s="10"/>
      <c r="E12" s="2"/>
      <c r="F12" s="20"/>
      <c r="G12" s="25">
        <f t="shared" si="0"/>
        <v>0</v>
      </c>
      <c r="H12" s="26"/>
      <c r="I12" s="25">
        <v>8</v>
      </c>
      <c r="J12" s="25">
        <v>8</v>
      </c>
      <c r="K12" s="2"/>
      <c r="L12" s="10"/>
      <c r="M12" s="31">
        <f t="shared" si="1"/>
        <v>0</v>
      </c>
      <c r="N12" s="32"/>
      <c r="O12" s="31">
        <v>8</v>
      </c>
      <c r="P12" s="31">
        <v>8</v>
      </c>
      <c r="Q12" s="2"/>
      <c r="R12" s="11"/>
      <c r="S12" s="38">
        <f t="shared" si="2"/>
        <v>0</v>
      </c>
      <c r="T12" s="39"/>
      <c r="U12" s="38">
        <v>8</v>
      </c>
      <c r="V12" s="38">
        <v>8</v>
      </c>
      <c r="W12" s="2"/>
      <c r="X12" s="42">
        <f t="shared" si="6"/>
        <v>0</v>
      </c>
      <c r="Y12" s="44">
        <f t="shared" si="6"/>
        <v>0</v>
      </c>
      <c r="Z12" s="42">
        <f t="shared" si="6"/>
        <v>0</v>
      </c>
      <c r="AA12" s="46">
        <f t="shared" si="3"/>
        <v>0</v>
      </c>
      <c r="AB12" s="47">
        <f t="shared" si="4"/>
        <v>0</v>
      </c>
      <c r="AC12" s="56">
        <f t="shared" si="5"/>
        <v>5</v>
      </c>
    </row>
    <row r="13" spans="1:29" ht="18.75" x14ac:dyDescent="0.3">
      <c r="A13" s="2"/>
      <c r="B13" s="10"/>
      <c r="C13" s="10"/>
      <c r="D13" s="10"/>
      <c r="E13" s="2"/>
      <c r="F13" s="20"/>
      <c r="G13" s="25">
        <f t="shared" si="0"/>
        <v>0</v>
      </c>
      <c r="H13" s="26"/>
      <c r="I13" s="25">
        <v>9</v>
      </c>
      <c r="J13" s="25">
        <v>7</v>
      </c>
      <c r="K13" s="2"/>
      <c r="L13" s="10"/>
      <c r="M13" s="31">
        <f t="shared" si="1"/>
        <v>0</v>
      </c>
      <c r="N13" s="32"/>
      <c r="O13" s="31">
        <v>9</v>
      </c>
      <c r="P13" s="31">
        <v>7</v>
      </c>
      <c r="Q13" s="2"/>
      <c r="R13" s="11"/>
      <c r="S13" s="38">
        <f t="shared" si="2"/>
        <v>0</v>
      </c>
      <c r="T13" s="39"/>
      <c r="U13" s="38">
        <v>9</v>
      </c>
      <c r="V13" s="38">
        <v>7</v>
      </c>
      <c r="W13" s="2"/>
      <c r="X13" s="42">
        <f t="shared" si="6"/>
        <v>0</v>
      </c>
      <c r="Y13" s="44">
        <f t="shared" si="6"/>
        <v>0</v>
      </c>
      <c r="Z13" s="42">
        <f t="shared" si="6"/>
        <v>0</v>
      </c>
      <c r="AA13" s="46">
        <f t="shared" si="3"/>
        <v>0</v>
      </c>
      <c r="AB13" s="47">
        <f t="shared" si="4"/>
        <v>0</v>
      </c>
      <c r="AC13" s="56">
        <f t="shared" si="5"/>
        <v>5</v>
      </c>
    </row>
  </sheetData>
  <mergeCells count="4">
    <mergeCell ref="F3:J3"/>
    <mergeCell ref="L3:P3"/>
    <mergeCell ref="R3:V3"/>
    <mergeCell ref="X3:AC3"/>
  </mergeCells>
  <conditionalFormatting sqref="AA5:AA13">
    <cfRule type="top10" dxfId="2" priority="1" rank="15"/>
  </conditionalFormatting>
  <conditionalFormatting sqref="AA6:AA13">
    <cfRule type="top10" dxfId="1" priority="2" rank="15"/>
  </conditionalFormatting>
  <conditionalFormatting sqref="AC5:AC13">
    <cfRule type="top10" dxfId="0" priority="3" bottom="1" rank="1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CH1 mladší žiaci</vt:lpstr>
      <vt:lpstr>CH2 starší žiaci</vt:lpstr>
      <vt:lpstr>CH3 - kadeti</vt:lpstr>
      <vt:lpstr>D1 mladšie žiačky</vt:lpstr>
      <vt:lpstr>D2 staršie žiačky</vt:lpstr>
      <vt:lpstr>D3 kadetky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Dusko</dc:creator>
  <cp:lastModifiedBy>Dusko</cp:lastModifiedBy>
  <dcterms:created xsi:type="dcterms:W3CDTF">2018-06-12T08:41:55Z</dcterms:created>
  <dcterms:modified xsi:type="dcterms:W3CDTF">2018-06-12T10:02:43Z</dcterms:modified>
</cp:coreProperties>
</file>